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38E1D390-9546-4F20-84CA-B7BCA421443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1" l="1"/>
  <c r="U13" i="1"/>
  <c r="V13" i="1"/>
  <c r="W13" i="1"/>
  <c r="X13" i="1"/>
  <c r="Y13" i="1"/>
  <c r="Z13" i="1"/>
  <c r="AA13" i="1"/>
  <c r="AA57" i="1"/>
  <c r="Z57" i="1"/>
  <c r="Y57" i="1"/>
  <c r="X57" i="1"/>
  <c r="W57" i="1"/>
  <c r="V57" i="1"/>
  <c r="U57" i="1"/>
  <c r="T57" i="1"/>
  <c r="AA56" i="1"/>
  <c r="Z56" i="1"/>
  <c r="Y56" i="1"/>
  <c r="X56" i="1"/>
  <c r="W56" i="1"/>
  <c r="V56" i="1"/>
  <c r="U56" i="1"/>
  <c r="T56" i="1"/>
  <c r="AA55" i="1"/>
  <c r="Z55" i="1"/>
  <c r="Y55" i="1"/>
  <c r="X55" i="1"/>
  <c r="W55" i="1"/>
  <c r="V55" i="1"/>
  <c r="U55" i="1"/>
  <c r="T55" i="1"/>
  <c r="AA54" i="1"/>
  <c r="Z54" i="1"/>
  <c r="Y54" i="1"/>
  <c r="X54" i="1"/>
  <c r="W54" i="1"/>
  <c r="V54" i="1"/>
  <c r="U54" i="1"/>
  <c r="T54" i="1"/>
  <c r="AA53" i="1"/>
  <c r="Z53" i="1"/>
  <c r="Y53" i="1"/>
  <c r="X53" i="1"/>
  <c r="W53" i="1"/>
  <c r="V53" i="1"/>
  <c r="U53" i="1"/>
  <c r="T53" i="1"/>
  <c r="AA52" i="1"/>
  <c r="Z52" i="1"/>
  <c r="Y52" i="1"/>
  <c r="X52" i="1"/>
  <c r="W52" i="1"/>
  <c r="V52" i="1"/>
  <c r="U52" i="1"/>
  <c r="T52" i="1"/>
  <c r="AA51" i="1"/>
  <c r="Z51" i="1"/>
  <c r="Y51" i="1"/>
  <c r="X51" i="1"/>
  <c r="W51" i="1"/>
  <c r="V51" i="1"/>
  <c r="U51" i="1"/>
  <c r="T51" i="1"/>
  <c r="AA50" i="1"/>
  <c r="Z50" i="1"/>
  <c r="Y50" i="1"/>
  <c r="X50" i="1"/>
  <c r="W50" i="1"/>
  <c r="V50" i="1"/>
  <c r="U50" i="1"/>
  <c r="AC50" i="1" s="1"/>
  <c r="AE50" i="1" s="1"/>
  <c r="T50" i="1"/>
  <c r="AA49" i="1"/>
  <c r="Z49" i="1"/>
  <c r="Y49" i="1"/>
  <c r="X49" i="1"/>
  <c r="W49" i="1"/>
  <c r="V49" i="1"/>
  <c r="U49" i="1"/>
  <c r="T49" i="1"/>
  <c r="AA48" i="1"/>
  <c r="Z48" i="1"/>
  <c r="Y48" i="1"/>
  <c r="X48" i="1"/>
  <c r="W48" i="1"/>
  <c r="V48" i="1"/>
  <c r="U48" i="1"/>
  <c r="T48" i="1"/>
  <c r="AA47" i="1"/>
  <c r="Z47" i="1"/>
  <c r="Y47" i="1"/>
  <c r="X47" i="1"/>
  <c r="W47" i="1"/>
  <c r="V47" i="1"/>
  <c r="U47" i="1"/>
  <c r="T47" i="1"/>
  <c r="AA46" i="1"/>
  <c r="Z46" i="1"/>
  <c r="Y46" i="1"/>
  <c r="X46" i="1"/>
  <c r="W46" i="1"/>
  <c r="V46" i="1"/>
  <c r="U46" i="1"/>
  <c r="T46" i="1"/>
  <c r="AA45" i="1"/>
  <c r="Z45" i="1"/>
  <c r="AA44" i="1"/>
  <c r="Z44" i="1"/>
  <c r="Y44" i="1"/>
  <c r="X44" i="1"/>
  <c r="W44" i="1"/>
  <c r="V44" i="1"/>
  <c r="U44" i="1"/>
  <c r="T44" i="1"/>
  <c r="AA43" i="1"/>
  <c r="Z43" i="1"/>
  <c r="Y43" i="1"/>
  <c r="X43" i="1"/>
  <c r="W43" i="1"/>
  <c r="V43" i="1"/>
  <c r="U43" i="1"/>
  <c r="T43" i="1"/>
  <c r="AA42" i="1"/>
  <c r="Z42" i="1"/>
  <c r="Y42" i="1"/>
  <c r="X42" i="1"/>
  <c r="W42" i="1"/>
  <c r="V42" i="1"/>
  <c r="U42" i="1"/>
  <c r="T42" i="1"/>
  <c r="AA41" i="1"/>
  <c r="Z41" i="1"/>
  <c r="Y41" i="1"/>
  <c r="X41" i="1"/>
  <c r="W41" i="1"/>
  <c r="V41" i="1"/>
  <c r="U41" i="1"/>
  <c r="T41" i="1"/>
  <c r="AA40" i="1"/>
  <c r="Z40" i="1"/>
  <c r="Y40" i="1"/>
  <c r="X40" i="1"/>
  <c r="W40" i="1"/>
  <c r="V40" i="1"/>
  <c r="U40" i="1"/>
  <c r="T40" i="1"/>
  <c r="AA39" i="1"/>
  <c r="Z39" i="1"/>
  <c r="Y39" i="1"/>
  <c r="X39" i="1"/>
  <c r="W39" i="1"/>
  <c r="V39" i="1"/>
  <c r="U39" i="1"/>
  <c r="T39" i="1"/>
  <c r="AA38" i="1"/>
  <c r="Z38" i="1"/>
  <c r="Y38" i="1"/>
  <c r="X38" i="1"/>
  <c r="W38" i="1"/>
  <c r="V38" i="1"/>
  <c r="U38" i="1"/>
  <c r="T38" i="1"/>
  <c r="AA37" i="1"/>
  <c r="Z37" i="1"/>
  <c r="Y37" i="1"/>
  <c r="X37" i="1"/>
  <c r="W37" i="1"/>
  <c r="V37" i="1"/>
  <c r="U37" i="1"/>
  <c r="T37" i="1"/>
  <c r="AA36" i="1"/>
  <c r="Z36" i="1"/>
  <c r="Y36" i="1"/>
  <c r="X36" i="1"/>
  <c r="W36" i="1"/>
  <c r="V36" i="1"/>
  <c r="U36" i="1"/>
  <c r="T36" i="1"/>
  <c r="AA35" i="1"/>
  <c r="Z35" i="1"/>
  <c r="Y35" i="1"/>
  <c r="X35" i="1"/>
  <c r="W35" i="1"/>
  <c r="V35" i="1"/>
  <c r="U35" i="1"/>
  <c r="T35" i="1"/>
  <c r="AA34" i="1"/>
  <c r="Z34" i="1"/>
  <c r="Y34" i="1"/>
  <c r="X34" i="1"/>
  <c r="W34" i="1"/>
  <c r="V34" i="1"/>
  <c r="U34" i="1"/>
  <c r="T34" i="1"/>
  <c r="AA33" i="1"/>
  <c r="Z33" i="1"/>
  <c r="Y33" i="1"/>
  <c r="X33" i="1"/>
  <c r="W33" i="1"/>
  <c r="V33" i="1"/>
  <c r="U33" i="1"/>
  <c r="T33" i="1"/>
  <c r="AA32" i="1"/>
  <c r="Z32" i="1"/>
  <c r="Y32" i="1"/>
  <c r="X32" i="1"/>
  <c r="W32" i="1"/>
  <c r="AB32" i="1" s="1"/>
  <c r="V32" i="1"/>
  <c r="U32" i="1"/>
  <c r="T32" i="1"/>
  <c r="AA31" i="1"/>
  <c r="Z31" i="1"/>
  <c r="Y31" i="1"/>
  <c r="X31" i="1"/>
  <c r="W31" i="1"/>
  <c r="V31" i="1"/>
  <c r="U31" i="1"/>
  <c r="T31" i="1"/>
  <c r="AA30" i="1"/>
  <c r="Z30" i="1"/>
  <c r="Y30" i="1"/>
  <c r="X30" i="1"/>
  <c r="W30" i="1"/>
  <c r="V30" i="1"/>
  <c r="U30" i="1"/>
  <c r="T30" i="1"/>
  <c r="AA29" i="1"/>
  <c r="Z29" i="1"/>
  <c r="Y29" i="1"/>
  <c r="X29" i="1"/>
  <c r="W29" i="1"/>
  <c r="V29" i="1"/>
  <c r="U29" i="1"/>
  <c r="T29" i="1"/>
  <c r="AA28" i="1"/>
  <c r="Z28" i="1"/>
  <c r="Y28" i="1"/>
  <c r="X28" i="1"/>
  <c r="W28" i="1"/>
  <c r="V28" i="1"/>
  <c r="U28" i="1"/>
  <c r="T28" i="1"/>
  <c r="AA27" i="1"/>
  <c r="Z27" i="1"/>
  <c r="Y27" i="1"/>
  <c r="X27" i="1"/>
  <c r="W27" i="1"/>
  <c r="AB27" i="1" s="1"/>
  <c r="V27" i="1"/>
  <c r="U27" i="1"/>
  <c r="T27" i="1"/>
  <c r="AA26" i="1"/>
  <c r="Z26" i="1"/>
  <c r="Y26" i="1"/>
  <c r="X26" i="1"/>
  <c r="W26" i="1"/>
  <c r="AB26" i="1" s="1"/>
  <c r="V26" i="1"/>
  <c r="U26" i="1"/>
  <c r="T26" i="1"/>
  <c r="AA25" i="1"/>
  <c r="Z25" i="1"/>
  <c r="Y25" i="1"/>
  <c r="X25" i="1"/>
  <c r="W25" i="1"/>
  <c r="AB25" i="1" s="1"/>
  <c r="V25" i="1"/>
  <c r="U25" i="1"/>
  <c r="T25" i="1"/>
  <c r="AA24" i="1"/>
  <c r="Z24" i="1"/>
  <c r="Y24" i="1"/>
  <c r="X24" i="1"/>
  <c r="W24" i="1"/>
  <c r="AB24" i="1" s="1"/>
  <c r="V24" i="1"/>
  <c r="U24" i="1"/>
  <c r="T24" i="1"/>
  <c r="AA23" i="1"/>
  <c r="Z23" i="1"/>
  <c r="Y23" i="1"/>
  <c r="X23" i="1"/>
  <c r="W23" i="1"/>
  <c r="V23" i="1"/>
  <c r="U23" i="1"/>
  <c r="T23" i="1"/>
  <c r="AA22" i="1"/>
  <c r="Z22" i="1"/>
  <c r="AA21" i="1"/>
  <c r="Z21" i="1"/>
  <c r="Y21" i="1"/>
  <c r="X21" i="1"/>
  <c r="W21" i="1"/>
  <c r="V21" i="1"/>
  <c r="U21" i="1"/>
  <c r="T21" i="1"/>
  <c r="AA20" i="1"/>
  <c r="Z20" i="1"/>
  <c r="Y20" i="1"/>
  <c r="X20" i="1"/>
  <c r="W20" i="1"/>
  <c r="V20" i="1"/>
  <c r="U20" i="1"/>
  <c r="T20" i="1"/>
  <c r="AA19" i="1"/>
  <c r="Z19" i="1"/>
  <c r="Y19" i="1"/>
  <c r="X19" i="1"/>
  <c r="W19" i="1"/>
  <c r="V19" i="1"/>
  <c r="U19" i="1"/>
  <c r="T19" i="1"/>
  <c r="AE18" i="1"/>
  <c r="AA18" i="1"/>
  <c r="Z18" i="1"/>
  <c r="Y18" i="1"/>
  <c r="X18" i="1"/>
  <c r="W18" i="1"/>
  <c r="V18" i="1"/>
  <c r="U18" i="1"/>
  <c r="T18" i="1"/>
  <c r="AA17" i="1"/>
  <c r="Z17" i="1"/>
  <c r="AA16" i="1"/>
  <c r="Z16" i="1"/>
  <c r="Y16" i="1"/>
  <c r="X16" i="1"/>
  <c r="W16" i="1"/>
  <c r="V16" i="1"/>
  <c r="U16" i="1"/>
  <c r="T16" i="1"/>
  <c r="AA15" i="1"/>
  <c r="Z15" i="1"/>
  <c r="Y15" i="1"/>
  <c r="X15" i="1"/>
  <c r="W15" i="1"/>
  <c r="V15" i="1"/>
  <c r="U15" i="1"/>
  <c r="T15" i="1"/>
  <c r="AA14" i="1"/>
  <c r="Z14" i="1"/>
  <c r="Y14" i="1"/>
  <c r="X14" i="1"/>
  <c r="W14" i="1"/>
  <c r="V14" i="1"/>
  <c r="U14" i="1"/>
  <c r="T14" i="1"/>
  <c r="AA12" i="1"/>
  <c r="Z12" i="1"/>
  <c r="AA11" i="1"/>
  <c r="Z11" i="1"/>
  <c r="Y11" i="1"/>
  <c r="X11" i="1"/>
  <c r="W11" i="1"/>
  <c r="V11" i="1"/>
  <c r="U11" i="1"/>
  <c r="T11" i="1"/>
  <c r="AA10" i="1"/>
  <c r="Z10" i="1"/>
  <c r="Y10" i="1"/>
  <c r="X10" i="1"/>
  <c r="W10" i="1"/>
  <c r="V10" i="1"/>
  <c r="U10" i="1"/>
  <c r="T10" i="1"/>
  <c r="AA9" i="1"/>
  <c r="Z9" i="1"/>
  <c r="Y9" i="1"/>
  <c r="X9" i="1"/>
  <c r="W9" i="1"/>
  <c r="V9" i="1"/>
  <c r="U9" i="1"/>
  <c r="T9" i="1"/>
  <c r="AA8" i="1"/>
  <c r="Z8" i="1"/>
  <c r="Y8" i="1"/>
  <c r="X8" i="1"/>
  <c r="W8" i="1"/>
  <c r="V8" i="1"/>
  <c r="U8" i="1"/>
  <c r="T8" i="1"/>
  <c r="Y7" i="1"/>
  <c r="X7" i="1"/>
  <c r="W7" i="1"/>
  <c r="V7" i="1"/>
  <c r="U7" i="1"/>
  <c r="T7" i="1"/>
  <c r="W6" i="1"/>
  <c r="V6" i="1"/>
  <c r="U6" i="1"/>
  <c r="T6" i="1"/>
  <c r="AA5" i="1"/>
  <c r="Z5" i="1"/>
  <c r="Y5" i="1"/>
  <c r="X5" i="1"/>
  <c r="AA4" i="1"/>
  <c r="Z4" i="1"/>
  <c r="Y4" i="1"/>
  <c r="X4" i="1"/>
  <c r="W4" i="1"/>
  <c r="V4" i="1"/>
  <c r="U4" i="1"/>
  <c r="T4" i="1"/>
  <c r="AA3" i="1"/>
  <c r="Z3" i="1"/>
  <c r="Y3" i="1"/>
  <c r="X3" i="1"/>
  <c r="W3" i="1"/>
  <c r="V3" i="1"/>
  <c r="U3" i="1"/>
  <c r="T3" i="1"/>
  <c r="AC2" i="1"/>
  <c r="AA2" i="1"/>
  <c r="Z2" i="1"/>
  <c r="Y2" i="1"/>
  <c r="X2" i="1"/>
  <c r="W2" i="1"/>
  <c r="V2" i="1"/>
  <c r="U2" i="1"/>
  <c r="T2" i="1"/>
  <c r="AB20" i="1" l="1"/>
  <c r="AB21" i="1"/>
  <c r="AB13" i="1"/>
  <c r="AB19" i="1"/>
  <c r="AB3" i="1"/>
  <c r="AB4" i="1"/>
  <c r="AB6" i="1"/>
  <c r="AC3" i="1" s="1"/>
  <c r="AE3" i="1" s="1"/>
  <c r="AB7" i="1"/>
  <c r="AC38" i="1"/>
  <c r="AC39" i="1"/>
  <c r="AB46" i="1"/>
  <c r="AB53" i="1"/>
  <c r="AC25" i="1"/>
  <c r="AB33" i="1"/>
  <c r="AB34" i="1"/>
  <c r="AB35" i="1"/>
  <c r="AB8" i="1"/>
  <c r="AB9" i="1"/>
  <c r="AB10" i="1"/>
  <c r="AB11" i="1"/>
  <c r="AC9" i="1" s="1"/>
  <c r="AB12" i="1"/>
  <c r="AB15" i="1"/>
  <c r="AB16" i="1"/>
  <c r="AC13" i="1" s="1"/>
  <c r="AE13" i="1" s="1"/>
  <c r="AB17" i="1"/>
  <c r="AB18" i="1"/>
  <c r="AC31" i="1"/>
  <c r="AE31" i="1" s="1"/>
  <c r="AB47" i="1"/>
  <c r="AB48" i="1"/>
  <c r="AB49" i="1"/>
  <c r="AB51" i="1"/>
  <c r="AC22" i="1"/>
  <c r="AB55" i="1"/>
  <c r="AB56" i="1"/>
  <c r="AB57" i="1"/>
  <c r="AC48" i="1"/>
  <c r="AC47" i="1"/>
  <c r="AB14" i="1"/>
  <c r="AB22" i="1"/>
  <c r="AB23" i="1"/>
  <c r="AC29" i="1"/>
  <c r="AC49" i="1"/>
  <c r="AB50" i="1"/>
  <c r="AC57" i="1"/>
  <c r="AB2" i="1"/>
  <c r="AC27" i="1"/>
  <c r="AE27" i="1" s="1"/>
  <c r="AC28" i="1"/>
  <c r="AB29" i="1"/>
  <c r="AB30" i="1"/>
  <c r="AB31" i="1"/>
  <c r="AC36" i="1"/>
  <c r="AB37" i="1"/>
  <c r="AB38" i="1"/>
  <c r="AB39" i="1"/>
  <c r="AB40" i="1"/>
  <c r="AB41" i="1"/>
  <c r="AB42" i="1"/>
  <c r="AB43" i="1"/>
  <c r="AB44" i="1"/>
  <c r="AC42" i="1" s="1"/>
  <c r="AB45" i="1"/>
  <c r="AB52" i="1"/>
  <c r="AC4" i="1"/>
  <c r="AC7" i="1"/>
  <c r="AC8" i="1"/>
  <c r="AE8" i="1" s="1"/>
  <c r="AC45" i="1"/>
  <c r="AC41" i="1"/>
  <c r="AE41" i="1" s="1"/>
  <c r="AC24" i="1"/>
  <c r="AC26" i="1"/>
  <c r="AB28" i="1"/>
  <c r="AC33" i="1"/>
  <c r="AC35" i="1"/>
  <c r="AE35" i="1" s="1"/>
  <c r="AC52" i="1"/>
  <c r="AC54" i="1"/>
  <c r="AE54" i="1" s="1"/>
  <c r="AC23" i="1"/>
  <c r="AE23" i="1" s="1"/>
  <c r="AC30" i="1"/>
  <c r="AC37" i="1"/>
  <c r="AC56" i="1"/>
  <c r="AC32" i="1"/>
  <c r="AC34" i="1"/>
  <c r="AB36" i="1"/>
  <c r="AC46" i="1"/>
  <c r="AE46" i="1" s="1"/>
  <c r="AC51" i="1"/>
  <c r="AC53" i="1"/>
  <c r="AB54" i="1"/>
  <c r="AC55" i="1"/>
  <c r="AC12" i="1" l="1"/>
  <c r="AC10" i="1"/>
  <c r="AC5" i="1"/>
  <c r="AC17" i="1"/>
  <c r="AC15" i="1"/>
  <c r="AC14" i="1"/>
  <c r="AC43" i="1"/>
</calcChain>
</file>

<file path=xl/sharedStrings.xml><?xml version="1.0" encoding="utf-8"?>
<sst xmlns="http://schemas.openxmlformats.org/spreadsheetml/2006/main" count="592" uniqueCount="108">
  <si>
    <t>Nr.</t>
  </si>
  <si>
    <t>Name</t>
  </si>
  <si>
    <t>Jahr-gang</t>
  </si>
  <si>
    <t>Alter</t>
  </si>
  <si>
    <t>Geschlecht</t>
  </si>
  <si>
    <t>zu absolvierende Teil-WB</t>
  </si>
  <si>
    <t>Mannschaft</t>
  </si>
  <si>
    <t>WB A: Mannschaft kleine Tour</t>
  </si>
  <si>
    <t>WB B: Mannschaft große Tour</t>
  </si>
  <si>
    <t>Disziplin Mannschaft Laufen</t>
  </si>
  <si>
    <t>Disziplin Mannschaft Schwimmen</t>
  </si>
  <si>
    <t>Disziplin Mannschaft Dressur</t>
  </si>
  <si>
    <t>Disziplin Mannschaft Springen</t>
  </si>
  <si>
    <t>Anzahl von puffer 1</t>
  </si>
  <si>
    <t>Anzahl von puffer 2</t>
  </si>
  <si>
    <t>Anzahl von puffer 3</t>
  </si>
  <si>
    <t>Anzahl von puffer 4</t>
  </si>
  <si>
    <t>Anzahl von puffer 5</t>
  </si>
  <si>
    <t>Anzahl von puffer 6</t>
  </si>
  <si>
    <t>Laufen Zeit</t>
  </si>
  <si>
    <t>Laufen Punkte</t>
  </si>
  <si>
    <t>Schwimmen Zeit</t>
  </si>
  <si>
    <t>Schwimmen Punkte</t>
  </si>
  <si>
    <t>Dressur WN</t>
  </si>
  <si>
    <t>Dressur Punkte</t>
  </si>
  <si>
    <t>Springen WN</t>
  </si>
  <si>
    <t>Springen Punkte</t>
  </si>
  <si>
    <t>Punktsumme</t>
  </si>
  <si>
    <t>Punktsumme Mannschaft</t>
  </si>
  <si>
    <t>(Leer)</t>
  </si>
  <si>
    <t/>
  </si>
  <si>
    <t>FALSCH</t>
  </si>
  <si>
    <t>Ida Tillmann</t>
  </si>
  <si>
    <t>w</t>
  </si>
  <si>
    <t>l2000</t>
  </si>
  <si>
    <t>RV Osterath e.V. 3</t>
  </si>
  <si>
    <t>x</t>
  </si>
  <si>
    <t>Lena Springmeier</t>
  </si>
  <si>
    <t>sch</t>
  </si>
  <si>
    <t>Frederike Kurth</t>
  </si>
  <si>
    <t>dr-e</t>
  </si>
  <si>
    <t xml:space="preserve"> </t>
  </si>
  <si>
    <t>l2000, sch, dr-e, sp-e</t>
  </si>
  <si>
    <t>Alix von Borries</t>
  </si>
  <si>
    <t>spr-e</t>
  </si>
  <si>
    <t>Marianne Gründgens</t>
  </si>
  <si>
    <t>RV Osterath e.V. 2</t>
  </si>
  <si>
    <t>Leonie Behrens</t>
  </si>
  <si>
    <t>Anna Maspero</t>
  </si>
  <si>
    <t>Elisa Schinke</t>
  </si>
  <si>
    <t xml:space="preserve">Paul Roder </t>
  </si>
  <si>
    <t>m</t>
  </si>
  <si>
    <t>RV Osterath e.V. 1</t>
  </si>
  <si>
    <t>Alec Castenow</t>
  </si>
  <si>
    <t>Mathilda Barten</t>
  </si>
  <si>
    <t>Romy Castenow</t>
  </si>
  <si>
    <t>Julia Rauchholz</t>
  </si>
  <si>
    <t xml:space="preserve">RV Uedesheim­Stüttgen 1926 e.V. </t>
  </si>
  <si>
    <t>Jana Giese</t>
  </si>
  <si>
    <t>Sophie Rauchholz</t>
  </si>
  <si>
    <t>Kemi Koersgen</t>
  </si>
  <si>
    <t>Alessa Pongratz</t>
  </si>
  <si>
    <t xml:space="preserve">Förderkreis Dressur im KPSV Neuss e.V. </t>
  </si>
  <si>
    <t>Nouvel Thissen</t>
  </si>
  <si>
    <t>Jennifer Breuer</t>
  </si>
  <si>
    <t>Giulia Twelker</t>
  </si>
  <si>
    <t>Amelie Mertens</t>
  </si>
  <si>
    <t>RC Gut Neuhaus Grevenbroich e.V.</t>
  </si>
  <si>
    <t>Jennifer Spicker</t>
  </si>
  <si>
    <t>Lena Harf</t>
  </si>
  <si>
    <t>Madlin Tillmann</t>
  </si>
  <si>
    <t>Alessia Batenburg</t>
  </si>
  <si>
    <t xml:space="preserve">RV Wevelinghoven e.V. </t>
  </si>
  <si>
    <t>Mariella Muhs</t>
  </si>
  <si>
    <t>Marie Weitz</t>
  </si>
  <si>
    <t>Lena Kneis</t>
  </si>
  <si>
    <t>Lena Glätzner</t>
  </si>
  <si>
    <t>RF Gut Mankartzhof e.V.</t>
  </si>
  <si>
    <t>Antonia Abetz</t>
  </si>
  <si>
    <t>Liz Schneider</t>
  </si>
  <si>
    <t>Anna Breuer</t>
  </si>
  <si>
    <t>Hannah Küppers</t>
  </si>
  <si>
    <t>l3000, sch, dr-a, sp-a</t>
  </si>
  <si>
    <t xml:space="preserve">RV von Bredow Keppeln </t>
  </si>
  <si>
    <t>Luca Giese</t>
  </si>
  <si>
    <t>Victoria Lange</t>
  </si>
  <si>
    <t>l3000</t>
  </si>
  <si>
    <t>Neuss­Grefrather Reitclub 1983 e.V. 1</t>
  </si>
  <si>
    <t>Julia Henrich</t>
  </si>
  <si>
    <t>Clara Bartels</t>
  </si>
  <si>
    <t>dr-a</t>
  </si>
  <si>
    <t>Antonia Lange</t>
  </si>
  <si>
    <t>spr-a</t>
  </si>
  <si>
    <t>Leo Tillmann</t>
  </si>
  <si>
    <t>RV Osterath e.V. 5</t>
  </si>
  <si>
    <t>Maike Springmeier</t>
  </si>
  <si>
    <t>Leonie Sassen</t>
  </si>
  <si>
    <t>Evelyn Stocks</t>
  </si>
  <si>
    <t>Juli Hnevsa</t>
  </si>
  <si>
    <t>RV Osterath e.V. 4</t>
  </si>
  <si>
    <t>Chiara Behrens</t>
  </si>
  <si>
    <t>Antonia Steuck</t>
  </si>
  <si>
    <t>Carina Krieg</t>
  </si>
  <si>
    <t>Stacy Dappen</t>
  </si>
  <si>
    <t>PSV Klitzenhof e.V.</t>
  </si>
  <si>
    <t>Kimberley Dappen</t>
  </si>
  <si>
    <t>Laura Metzner</t>
  </si>
  <si>
    <t>Elisa Eicker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</si>
</sst>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1" fillId="0" borderId="0"/>
  </cellStyleXfs>
  <cellXfs count="18">
    <xf numFmtId="0" fontId="0" fillId="0" borderId="0" xfId="0"/>
    <xf numFmtId="0" fontId="3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2" applyFont="1" applyBorder="1" applyAlignment="1">
      <alignment wrapText="1"/>
    </xf>
    <xf numFmtId="0" fontId="2" fillId="0" borderId="2" xfId="2" applyFont="1" applyBorder="1"/>
    <xf numFmtId="0" fontId="4" fillId="0" borderId="2" xfId="2" applyFont="1" applyBorder="1"/>
    <xf numFmtId="0" fontId="1" fillId="0" borderId="2" xfId="2" applyBorder="1"/>
    <xf numFmtId="0" fontId="1" fillId="0" borderId="2" xfId="1" applyFill="1" applyBorder="1"/>
    <xf numFmtId="0" fontId="4" fillId="0" borderId="2" xfId="1" applyFont="1" applyFill="1" applyBorder="1"/>
    <xf numFmtId="0" fontId="2" fillId="0" borderId="2" xfId="1" applyFont="1" applyFill="1" applyBorder="1"/>
    <xf numFmtId="0" fontId="5" fillId="0" borderId="2" xfId="0" applyFont="1" applyBorder="1"/>
    <xf numFmtId="0" fontId="1" fillId="0" borderId="2" xfId="2" applyBorder="1" applyProtection="1">
      <protection locked="0"/>
    </xf>
    <xf numFmtId="0" fontId="5" fillId="3" borderId="2" xfId="0" applyFont="1" applyFill="1" applyBorder="1"/>
    <xf numFmtId="0" fontId="6" fillId="0" borderId="2" xfId="1" applyFont="1" applyFill="1" applyBorder="1"/>
    <xf numFmtId="0" fontId="4" fillId="4" borderId="2" xfId="2" applyFont="1" applyFill="1" applyBorder="1"/>
    <xf numFmtId="0" fontId="1" fillId="0" borderId="2" xfId="1" applyFill="1" applyBorder="1" applyAlignment="1">
      <alignment horizontal="left"/>
    </xf>
    <xf numFmtId="0" fontId="1" fillId="0" borderId="2" xfId="2" applyBorder="1" applyAlignment="1">
      <alignment horizontal="left"/>
    </xf>
  </cellXfs>
  <cellStyles count="3">
    <cellStyle name="Notiz" xfId="1" builtinId="10"/>
    <cellStyle name="Standard" xfId="0" builtinId="0"/>
    <cellStyle name="Standard 2" xfId="2" xr:uid="{E8682BBB-FA25-49D2-832E-FF676F5A6BC7}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SV%20Vierkampf\4%20Kampf%20Orga%202019\Vierkampfprogram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iste"/>
      <sheetName val="Ergebnissammlung"/>
      <sheetName val="Ergebnisse Mannschaft groß"/>
      <sheetName val="Ergebnisse Mannschaft klein"/>
      <sheetName val="Ergebnisse Einzel groß"/>
      <sheetName val="Ergebnisse Einzel klein"/>
      <sheetName val="Laufen 3000m"/>
      <sheetName val="Laufen 2000m"/>
      <sheetName val="Schwimmen"/>
      <sheetName val="Dressur-E"/>
      <sheetName val="Dressur-A"/>
      <sheetName val="Springen-E"/>
      <sheetName val="Springen-A"/>
      <sheetName val="Zeitnahme Laufen"/>
      <sheetName val="Alterspunkte"/>
      <sheetName val="Laufpunkte - Tabelle"/>
      <sheetName val="Schwimmpunkte - Tabell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Hannah Küppers</v>
          </cell>
          <cell r="C5" t="str">
            <v xml:space="preserve">RV von Bredow Keppeln </v>
          </cell>
          <cell r="D5" t="str">
            <v>w</v>
          </cell>
          <cell r="E5">
            <v>16</v>
          </cell>
          <cell r="F5">
            <v>0</v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</row>
        <row r="6">
          <cell r="B6" t="str">
            <v>Luca Giese</v>
          </cell>
          <cell r="C6" t="str">
            <v xml:space="preserve">RV Uedesheim­Stüttgen 1926 e.V. </v>
          </cell>
          <cell r="D6" t="str">
            <v>w</v>
          </cell>
          <cell r="E6">
            <v>19</v>
          </cell>
          <cell r="F6">
            <v>-100</v>
          </cell>
          <cell r="M6">
            <v>16.329999999999998</v>
          </cell>
          <cell r="N6">
            <v>16.329999999999998</v>
          </cell>
          <cell r="O6">
            <v>465</v>
          </cell>
          <cell r="P6">
            <v>365</v>
          </cell>
        </row>
        <row r="7">
          <cell r="B7" t="str">
            <v>Victoria Lange</v>
          </cell>
          <cell r="C7" t="str">
            <v>Neuss­Grefrather Reitclub 1983 e.V. 1</v>
          </cell>
          <cell r="D7" t="str">
            <v>w</v>
          </cell>
          <cell r="E7">
            <v>13</v>
          </cell>
          <cell r="F7">
            <v>150</v>
          </cell>
          <cell r="M7">
            <v>13.24</v>
          </cell>
          <cell r="N7">
            <v>13.24</v>
          </cell>
          <cell r="O7">
            <v>812</v>
          </cell>
          <cell r="P7">
            <v>962</v>
          </cell>
        </row>
        <row r="8">
          <cell r="B8" t="str">
            <v>Antonia Lange</v>
          </cell>
          <cell r="C8" t="str">
            <v>Neuss­Grefrather Reitclub 1983 e.V. 1</v>
          </cell>
          <cell r="D8" t="str">
            <v>w</v>
          </cell>
          <cell r="E8">
            <v>15</v>
          </cell>
          <cell r="F8">
            <v>50</v>
          </cell>
          <cell r="M8">
            <v>16.22</v>
          </cell>
          <cell r="N8">
            <v>16.22</v>
          </cell>
          <cell r="O8">
            <v>480</v>
          </cell>
          <cell r="P8">
            <v>530</v>
          </cell>
        </row>
        <row r="9">
          <cell r="B9" t="str">
            <v>Leo Tillmann</v>
          </cell>
          <cell r="C9" t="str">
            <v>RV Osterath e.V. 5</v>
          </cell>
          <cell r="D9" t="str">
            <v>m</v>
          </cell>
          <cell r="E9">
            <v>13</v>
          </cell>
          <cell r="F9">
            <v>150</v>
          </cell>
          <cell r="M9">
            <v>15.08</v>
          </cell>
          <cell r="N9">
            <v>16.079999999999998</v>
          </cell>
          <cell r="O9">
            <v>505</v>
          </cell>
          <cell r="P9">
            <v>655</v>
          </cell>
        </row>
        <row r="10">
          <cell r="B10" t="str">
            <v>Juli Hnevsa</v>
          </cell>
          <cell r="C10" t="str">
            <v>RV Osterath e.V. 4</v>
          </cell>
          <cell r="D10" t="str">
            <v>w</v>
          </cell>
          <cell r="E10">
            <v>13</v>
          </cell>
          <cell r="F10">
            <v>150</v>
          </cell>
          <cell r="M10">
            <v>15.46</v>
          </cell>
          <cell r="N10">
            <v>15.46</v>
          </cell>
          <cell r="O10">
            <v>540</v>
          </cell>
          <cell r="P10">
            <v>690</v>
          </cell>
        </row>
        <row r="11">
          <cell r="B11" t="str">
            <v>Stacy Dappen</v>
          </cell>
          <cell r="C11" t="str">
            <v>PSV Klitzenhof e.V.</v>
          </cell>
          <cell r="D11" t="str">
            <v>w</v>
          </cell>
          <cell r="E11">
            <v>14</v>
          </cell>
          <cell r="F11">
            <v>100</v>
          </cell>
          <cell r="M11">
            <v>15.05</v>
          </cell>
          <cell r="N11">
            <v>15.05</v>
          </cell>
          <cell r="O11">
            <v>610</v>
          </cell>
          <cell r="P11">
            <v>710</v>
          </cell>
        </row>
        <row r="12"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</row>
        <row r="13"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</row>
        <row r="14"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</row>
        <row r="15"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</row>
        <row r="16"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</row>
        <row r="17"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</row>
        <row r="18"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19"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</row>
        <row r="20"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</row>
        <row r="21"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3"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</row>
        <row r="24"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</row>
        <row r="25"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</row>
        <row r="26"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7"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</row>
        <row r="28"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</row>
        <row r="30"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</row>
        <row r="31"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</row>
        <row r="32"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</row>
        <row r="33"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</row>
        <row r="34"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</row>
        <row r="35"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</row>
        <row r="36"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</row>
        <row r="37"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</row>
        <row r="38"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</row>
        <row r="39"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</row>
        <row r="40"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</row>
        <row r="41"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2"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</row>
        <row r="43"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</row>
        <row r="44"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</row>
        <row r="45"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6"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</row>
        <row r="47"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</row>
        <row r="48"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</row>
        <row r="49"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0"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</row>
        <row r="51"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</row>
        <row r="52"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</row>
        <row r="54"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</row>
        <row r="55"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</row>
        <row r="56"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</row>
        <row r="57"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</row>
        <row r="58"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</row>
        <row r="59"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</row>
        <row r="60"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</row>
        <row r="61"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</row>
        <row r="62"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</row>
        <row r="63"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</row>
        <row r="64"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</row>
        <row r="65"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</row>
        <row r="66"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</row>
        <row r="67"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</row>
        <row r="68"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</row>
        <row r="69"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</row>
        <row r="70"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</row>
        <row r="71"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</row>
        <row r="72"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</row>
        <row r="73"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</row>
        <row r="74"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</row>
        <row r="75"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</row>
        <row r="76"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</row>
        <row r="77"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</row>
        <row r="78"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</row>
        <row r="79"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</row>
        <row r="80"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</row>
        <row r="81"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</row>
        <row r="82"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</row>
        <row r="87"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</row>
        <row r="88"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</row>
        <row r="89"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</row>
        <row r="90"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</row>
        <row r="91"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</row>
        <row r="92"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</row>
        <row r="93"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</row>
        <row r="94"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</row>
        <row r="95"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</row>
        <row r="96"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</row>
        <row r="97"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</row>
        <row r="98"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</row>
        <row r="99"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</row>
      </sheetData>
      <sheetData sheetId="7">
        <row r="5">
          <cell r="B5" t="str">
            <v>Ida Tillmann</v>
          </cell>
          <cell r="C5" t="str">
            <v>RV Osterath e.V. 3</v>
          </cell>
          <cell r="D5" t="str">
            <v>w</v>
          </cell>
          <cell r="E5">
            <v>11</v>
          </cell>
          <cell r="F5">
            <v>250</v>
          </cell>
          <cell r="M5">
            <v>10.29</v>
          </cell>
          <cell r="N5">
            <v>10.29</v>
          </cell>
          <cell r="O5">
            <v>570</v>
          </cell>
          <cell r="P5">
            <v>820</v>
          </cell>
        </row>
        <row r="6">
          <cell r="B6" t="str">
            <v>Frederike Kurth</v>
          </cell>
          <cell r="C6" t="str">
            <v>RV Osterath e.V. 3</v>
          </cell>
          <cell r="D6" t="str">
            <v>w</v>
          </cell>
          <cell r="E6">
            <v>13</v>
          </cell>
          <cell r="F6">
            <v>150</v>
          </cell>
          <cell r="M6">
            <v>10</v>
          </cell>
          <cell r="N6">
            <v>10</v>
          </cell>
          <cell r="O6">
            <v>620</v>
          </cell>
          <cell r="P6">
            <v>770</v>
          </cell>
        </row>
        <row r="7">
          <cell r="B7" t="str">
            <v>Marianne Gründgens</v>
          </cell>
          <cell r="C7" t="str">
            <v>RV Osterath e.V. 2</v>
          </cell>
          <cell r="D7" t="str">
            <v>w</v>
          </cell>
          <cell r="E7">
            <v>11</v>
          </cell>
          <cell r="F7">
            <v>250</v>
          </cell>
          <cell r="M7">
            <v>9.33</v>
          </cell>
          <cell r="N7">
            <v>9.33</v>
          </cell>
          <cell r="O7">
            <v>674</v>
          </cell>
          <cell r="P7">
            <v>924</v>
          </cell>
        </row>
        <row r="8">
          <cell r="B8" t="str">
            <v>Elisa Schinke</v>
          </cell>
          <cell r="C8" t="str">
            <v>RV Osterath e.V. 2</v>
          </cell>
          <cell r="D8" t="str">
            <v>w</v>
          </cell>
          <cell r="E8">
            <v>13</v>
          </cell>
          <cell r="F8">
            <v>150</v>
          </cell>
          <cell r="M8">
            <v>10.35</v>
          </cell>
          <cell r="N8">
            <v>10.35</v>
          </cell>
          <cell r="O8">
            <v>560</v>
          </cell>
          <cell r="P8">
            <v>710</v>
          </cell>
        </row>
        <row r="9">
          <cell r="B9" t="str">
            <v xml:space="preserve">Paul Roder </v>
          </cell>
          <cell r="C9" t="str">
            <v>RV Osterath e.V. 1</v>
          </cell>
          <cell r="D9" t="str">
            <v>m</v>
          </cell>
          <cell r="E9">
            <v>11</v>
          </cell>
          <cell r="F9">
            <v>250</v>
          </cell>
          <cell r="M9">
            <v>10.130000000000001</v>
          </cell>
          <cell r="N9">
            <v>11.13</v>
          </cell>
          <cell r="O9">
            <v>495</v>
          </cell>
          <cell r="P9">
            <v>745</v>
          </cell>
        </row>
        <row r="10">
          <cell r="B10" t="str">
            <v>Julia Rauchholz</v>
          </cell>
          <cell r="C10" t="str">
            <v xml:space="preserve">RV Uedesheim­Stüttgen 1926 e.V. </v>
          </cell>
          <cell r="D10" t="str">
            <v>w</v>
          </cell>
          <cell r="E10">
            <v>14</v>
          </cell>
          <cell r="F10">
            <v>100</v>
          </cell>
          <cell r="M10">
            <v>9.15</v>
          </cell>
          <cell r="N10">
            <v>9.15</v>
          </cell>
          <cell r="O10">
            <v>710</v>
          </cell>
          <cell r="P10">
            <v>810</v>
          </cell>
        </row>
        <row r="11">
          <cell r="B11" t="str">
            <v>Amelie Mertens</v>
          </cell>
          <cell r="C11" t="str">
            <v>RC Gut Neuhaus Grevenbroich e.V.</v>
          </cell>
          <cell r="D11" t="str">
            <v>w</v>
          </cell>
          <cell r="E11">
            <v>11</v>
          </cell>
          <cell r="F11">
            <v>250</v>
          </cell>
          <cell r="M11">
            <v>10.08</v>
          </cell>
          <cell r="N11">
            <v>10.08</v>
          </cell>
          <cell r="O11">
            <v>605</v>
          </cell>
          <cell r="P11">
            <v>855</v>
          </cell>
        </row>
        <row r="12">
          <cell r="B12" t="str">
            <v>Romy Castenow</v>
          </cell>
          <cell r="C12" t="str">
            <v>RV Osterath e.V. 1</v>
          </cell>
          <cell r="D12" t="str">
            <v>w</v>
          </cell>
          <cell r="E12">
            <v>10</v>
          </cell>
          <cell r="F12">
            <v>300</v>
          </cell>
          <cell r="M12">
            <v>11.06</v>
          </cell>
          <cell r="N12">
            <v>11.06</v>
          </cell>
          <cell r="O12">
            <v>510</v>
          </cell>
          <cell r="P12">
            <v>810</v>
          </cell>
        </row>
        <row r="13">
          <cell r="B13" t="str">
            <v>Kemi Koersgen</v>
          </cell>
          <cell r="C13" t="str">
            <v xml:space="preserve">RV Uedesheim­Stüttgen 1926 e.V. </v>
          </cell>
          <cell r="D13" t="str">
            <v>w</v>
          </cell>
          <cell r="E13">
            <v>15</v>
          </cell>
          <cell r="F13">
            <v>50</v>
          </cell>
          <cell r="M13">
            <v>8.15</v>
          </cell>
          <cell r="N13">
            <v>8.15</v>
          </cell>
          <cell r="O13">
            <v>830</v>
          </cell>
          <cell r="P13">
            <v>880</v>
          </cell>
        </row>
        <row r="14">
          <cell r="B14" t="str">
            <v>Alessa Pongratz</v>
          </cell>
          <cell r="C14" t="str">
            <v xml:space="preserve">Förderkreis Dressur im KPSV Neuss e.V. </v>
          </cell>
          <cell r="D14" t="str">
            <v>w</v>
          </cell>
          <cell r="E14">
            <v>13</v>
          </cell>
          <cell r="F14">
            <v>150</v>
          </cell>
          <cell r="M14">
            <v>10.26</v>
          </cell>
          <cell r="N14">
            <v>10.26</v>
          </cell>
          <cell r="O14">
            <v>575</v>
          </cell>
          <cell r="P14">
            <v>725</v>
          </cell>
        </row>
        <row r="15">
          <cell r="B15" t="str">
            <v>Alessia Batenburg</v>
          </cell>
          <cell r="C15" t="str">
            <v xml:space="preserve">RV Wevelinghoven e.V. </v>
          </cell>
          <cell r="D15" t="str">
            <v>w</v>
          </cell>
          <cell r="E15">
            <v>16</v>
          </cell>
          <cell r="F15">
            <v>0</v>
          </cell>
          <cell r="M15">
            <v>10.220000000000001</v>
          </cell>
          <cell r="N15">
            <v>10.220000000000001</v>
          </cell>
          <cell r="O15">
            <v>580</v>
          </cell>
          <cell r="P15">
            <v>580</v>
          </cell>
        </row>
        <row r="16">
          <cell r="B16" t="str">
            <v>Lena Glätzner</v>
          </cell>
          <cell r="C16" t="str">
            <v>RF Gut Mankartzhof e.V.</v>
          </cell>
          <cell r="D16" t="str">
            <v>w</v>
          </cell>
          <cell r="E16">
            <v>12</v>
          </cell>
          <cell r="F16">
            <v>200</v>
          </cell>
          <cell r="M16">
            <v>9.4600000000000009</v>
          </cell>
          <cell r="N16">
            <v>9.4600000000000009</v>
          </cell>
          <cell r="O16">
            <v>644</v>
          </cell>
          <cell r="P16">
            <v>844</v>
          </cell>
        </row>
        <row r="17"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</row>
        <row r="18"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19"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</row>
        <row r="20"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</row>
        <row r="21"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3"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</row>
        <row r="24"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</row>
        <row r="25"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</row>
        <row r="26"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7"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</row>
        <row r="28"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</row>
        <row r="30"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</row>
        <row r="31"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</row>
        <row r="32"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</row>
        <row r="33"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</row>
        <row r="34"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</row>
        <row r="35"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</row>
        <row r="36"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</row>
        <row r="37"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</row>
        <row r="38"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</row>
        <row r="39"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</row>
        <row r="40"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</row>
        <row r="41"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2"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</row>
        <row r="43"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</row>
        <row r="44"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</row>
        <row r="45"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6"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</row>
        <row r="47"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</row>
        <row r="48"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</row>
        <row r="49"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0"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</row>
        <row r="51"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</row>
        <row r="52"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</row>
        <row r="54"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</row>
        <row r="55"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</row>
        <row r="56"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</row>
        <row r="57"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</row>
        <row r="58"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</row>
        <row r="59"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</row>
        <row r="60"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</row>
        <row r="61"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</row>
        <row r="62"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</row>
        <row r="63"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</row>
        <row r="64"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</row>
        <row r="65"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</row>
        <row r="66"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</row>
        <row r="67"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</row>
        <row r="68"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</row>
        <row r="69"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</row>
        <row r="70"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</row>
        <row r="71"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</row>
        <row r="72"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</row>
        <row r="73"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</row>
        <row r="74"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</row>
        <row r="75"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</row>
        <row r="76"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</row>
        <row r="77"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</row>
        <row r="78"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</row>
        <row r="79"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</row>
        <row r="80"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</row>
        <row r="81"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</row>
        <row r="82"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</row>
        <row r="83"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</row>
        <row r="84"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</row>
        <row r="85"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</row>
        <row r="86"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</row>
        <row r="87"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</row>
        <row r="88"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</row>
        <row r="89"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</row>
        <row r="90"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</row>
        <row r="91"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</row>
        <row r="92"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</row>
        <row r="93"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</row>
        <row r="94"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</row>
        <row r="95"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</row>
        <row r="96"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</row>
        <row r="97"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</row>
        <row r="98"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</row>
        <row r="99"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</row>
      </sheetData>
      <sheetData sheetId="8">
        <row r="5">
          <cell r="B5" t="str">
            <v>Lena Springmeier</v>
          </cell>
          <cell r="C5" t="str">
            <v>w</v>
          </cell>
          <cell r="D5">
            <v>13</v>
          </cell>
          <cell r="E5">
            <v>150</v>
          </cell>
          <cell r="L5">
            <v>42</v>
          </cell>
          <cell r="M5">
            <v>42</v>
          </cell>
          <cell r="N5">
            <v>700</v>
          </cell>
          <cell r="O5">
            <v>850</v>
          </cell>
        </row>
        <row r="6">
          <cell r="B6" t="str">
            <v>Frederike Kurth</v>
          </cell>
          <cell r="C6" t="str">
            <v>w</v>
          </cell>
          <cell r="D6">
            <v>13</v>
          </cell>
          <cell r="E6">
            <v>150</v>
          </cell>
          <cell r="L6">
            <v>38.4</v>
          </cell>
          <cell r="M6">
            <v>38.4</v>
          </cell>
          <cell r="N6">
            <v>808</v>
          </cell>
          <cell r="O6">
            <v>958</v>
          </cell>
        </row>
        <row r="7">
          <cell r="B7" t="str">
            <v>Leonie Behrens</v>
          </cell>
          <cell r="C7" t="str">
            <v>w</v>
          </cell>
          <cell r="D7">
            <v>11</v>
          </cell>
          <cell r="E7">
            <v>250</v>
          </cell>
          <cell r="L7">
            <v>52.2</v>
          </cell>
          <cell r="M7">
            <v>52.2</v>
          </cell>
          <cell r="N7">
            <v>394</v>
          </cell>
          <cell r="O7">
            <v>644</v>
          </cell>
        </row>
        <row r="8">
          <cell r="B8" t="str">
            <v>Alec Castenow</v>
          </cell>
          <cell r="C8" t="str">
            <v>m</v>
          </cell>
          <cell r="D8">
            <v>12</v>
          </cell>
          <cell r="E8">
            <v>200</v>
          </cell>
          <cell r="L8">
            <v>41.9</v>
          </cell>
          <cell r="M8">
            <v>43.9</v>
          </cell>
          <cell r="N8">
            <v>643</v>
          </cell>
          <cell r="O8">
            <v>843</v>
          </cell>
        </row>
        <row r="9">
          <cell r="B9" t="str">
            <v>Jana Giese</v>
          </cell>
          <cell r="C9" t="str">
            <v>w</v>
          </cell>
          <cell r="D9">
            <v>16</v>
          </cell>
          <cell r="E9">
            <v>0</v>
          </cell>
          <cell r="L9">
            <v>56.1</v>
          </cell>
          <cell r="M9">
            <v>56.1</v>
          </cell>
          <cell r="N9">
            <v>277</v>
          </cell>
          <cell r="O9">
            <v>277</v>
          </cell>
        </row>
        <row r="10">
          <cell r="B10" t="str">
            <v>Jennifer Spicker</v>
          </cell>
          <cell r="C10" t="str">
            <v>w</v>
          </cell>
          <cell r="D10">
            <v>13</v>
          </cell>
          <cell r="E10">
            <v>150</v>
          </cell>
          <cell r="L10">
            <v>61.3</v>
          </cell>
          <cell r="M10">
            <v>61.3</v>
          </cell>
          <cell r="N10">
            <v>134</v>
          </cell>
          <cell r="O10">
            <v>284</v>
          </cell>
        </row>
        <row r="11">
          <cell r="B11" t="str">
            <v>Elisa Schinke</v>
          </cell>
          <cell r="C11" t="str">
            <v>w</v>
          </cell>
          <cell r="D11">
            <v>13</v>
          </cell>
          <cell r="E11">
            <v>150</v>
          </cell>
          <cell r="L11">
            <v>56.5</v>
          </cell>
          <cell r="M11">
            <v>56.5</v>
          </cell>
          <cell r="N11">
            <v>265</v>
          </cell>
          <cell r="O11">
            <v>415</v>
          </cell>
        </row>
        <row r="12">
          <cell r="B12" t="str">
            <v>Romy Castenow</v>
          </cell>
          <cell r="C12" t="str">
            <v>w</v>
          </cell>
          <cell r="D12">
            <v>10</v>
          </cell>
          <cell r="E12">
            <v>300</v>
          </cell>
          <cell r="L12">
            <v>42.2</v>
          </cell>
          <cell r="M12">
            <v>42.2</v>
          </cell>
          <cell r="N12">
            <v>694</v>
          </cell>
          <cell r="O12">
            <v>994</v>
          </cell>
        </row>
        <row r="13">
          <cell r="B13" t="str">
            <v>Kemi Koersgen</v>
          </cell>
          <cell r="C13" t="str">
            <v>w</v>
          </cell>
          <cell r="D13">
            <v>15</v>
          </cell>
          <cell r="E13">
            <v>50</v>
          </cell>
          <cell r="L13">
            <v>37.1</v>
          </cell>
          <cell r="M13">
            <v>37.1</v>
          </cell>
          <cell r="N13">
            <v>847</v>
          </cell>
          <cell r="O13">
            <v>897</v>
          </cell>
        </row>
        <row r="14">
          <cell r="B14" t="str">
            <v>Nouvel Thissen</v>
          </cell>
          <cell r="C14" t="str">
            <v>w</v>
          </cell>
          <cell r="D14">
            <v>10</v>
          </cell>
          <cell r="E14">
            <v>300</v>
          </cell>
          <cell r="L14">
            <v>77.599999999999994</v>
          </cell>
          <cell r="M14">
            <v>77.599999999999994</v>
          </cell>
          <cell r="N14">
            <v>0</v>
          </cell>
          <cell r="O14">
            <v>300</v>
          </cell>
        </row>
        <row r="15">
          <cell r="B15" t="str">
            <v>Mariella Muhs</v>
          </cell>
          <cell r="C15" t="str">
            <v>w</v>
          </cell>
          <cell r="D15">
            <v>12</v>
          </cell>
          <cell r="E15">
            <v>200</v>
          </cell>
          <cell r="L15">
            <v>67.7</v>
          </cell>
          <cell r="M15">
            <v>67.7</v>
          </cell>
          <cell r="N15">
            <v>6</v>
          </cell>
          <cell r="O15">
            <v>206</v>
          </cell>
        </row>
        <row r="16">
          <cell r="B16" t="str">
            <v>Antonia Abetz</v>
          </cell>
          <cell r="C16" t="str">
            <v>w</v>
          </cell>
          <cell r="D16">
            <v>12</v>
          </cell>
          <cell r="E16">
            <v>200</v>
          </cell>
          <cell r="L16">
            <v>54.4</v>
          </cell>
          <cell r="M16">
            <v>54.4</v>
          </cell>
          <cell r="N16">
            <v>328</v>
          </cell>
          <cell r="O16">
            <v>528</v>
          </cell>
        </row>
        <row r="17">
          <cell r="B17" t="str">
            <v>Hannah Küppers</v>
          </cell>
          <cell r="C17" t="str">
            <v>w</v>
          </cell>
          <cell r="D17">
            <v>16</v>
          </cell>
          <cell r="E17">
            <v>0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B18" t="str">
            <v>Luca Giese</v>
          </cell>
          <cell r="C18" t="str">
            <v>w</v>
          </cell>
          <cell r="D18">
            <v>19</v>
          </cell>
          <cell r="E18">
            <v>-100</v>
          </cell>
          <cell r="L18">
            <v>43.1</v>
          </cell>
          <cell r="M18">
            <v>43.1</v>
          </cell>
          <cell r="N18">
            <v>667</v>
          </cell>
          <cell r="O18">
            <v>567</v>
          </cell>
        </row>
        <row r="19">
          <cell r="B19" t="str">
            <v>Julia Henrich</v>
          </cell>
          <cell r="C19" t="str">
            <v>w</v>
          </cell>
          <cell r="D19">
            <v>13</v>
          </cell>
          <cell r="E19">
            <v>150</v>
          </cell>
          <cell r="L19">
            <v>46.9</v>
          </cell>
          <cell r="M19">
            <v>46.9</v>
          </cell>
          <cell r="N19">
            <v>553</v>
          </cell>
          <cell r="O19">
            <v>703</v>
          </cell>
        </row>
        <row r="20">
          <cell r="B20" t="str">
            <v>Antonia Lange</v>
          </cell>
          <cell r="C20" t="str">
            <v>w</v>
          </cell>
          <cell r="D20">
            <v>15</v>
          </cell>
          <cell r="E20">
            <v>50</v>
          </cell>
          <cell r="L20">
            <v>37.9</v>
          </cell>
          <cell r="M20">
            <v>37.9</v>
          </cell>
          <cell r="N20">
            <v>823</v>
          </cell>
          <cell r="O20">
            <v>873</v>
          </cell>
        </row>
        <row r="21">
          <cell r="B21" t="str">
            <v>Maike Springmeier</v>
          </cell>
          <cell r="C21" t="str">
            <v>w</v>
          </cell>
          <cell r="D21">
            <v>16</v>
          </cell>
          <cell r="E21">
            <v>0</v>
          </cell>
          <cell r="L21">
            <v>42.3</v>
          </cell>
          <cell r="M21">
            <v>42.3</v>
          </cell>
          <cell r="N21">
            <v>691</v>
          </cell>
          <cell r="O21">
            <v>691</v>
          </cell>
        </row>
        <row r="22">
          <cell r="B22" t="str">
            <v>Chiara Behrens</v>
          </cell>
          <cell r="C22" t="str">
            <v>w</v>
          </cell>
          <cell r="D22">
            <v>16</v>
          </cell>
          <cell r="E22">
            <v>0</v>
          </cell>
          <cell r="L22">
            <v>46</v>
          </cell>
          <cell r="M22">
            <v>46</v>
          </cell>
          <cell r="N22">
            <v>580</v>
          </cell>
          <cell r="O22">
            <v>580</v>
          </cell>
        </row>
        <row r="23">
          <cell r="B23" t="str">
            <v>Kimberley Dappen</v>
          </cell>
          <cell r="C23" t="str">
            <v>w</v>
          </cell>
          <cell r="D23">
            <v>17</v>
          </cell>
          <cell r="E23">
            <v>-50</v>
          </cell>
          <cell r="L23">
            <v>35.299999999999997</v>
          </cell>
          <cell r="M23">
            <v>35.299999999999997</v>
          </cell>
          <cell r="N23">
            <v>901</v>
          </cell>
          <cell r="O23">
            <v>851</v>
          </cell>
        </row>
        <row r="24">
          <cell r="M24" t="str">
            <v/>
          </cell>
          <cell r="N24" t="str">
            <v/>
          </cell>
          <cell r="O24" t="str">
            <v/>
          </cell>
        </row>
        <row r="25">
          <cell r="M25" t="str">
            <v/>
          </cell>
          <cell r="N25" t="str">
            <v/>
          </cell>
          <cell r="O25" t="str">
            <v/>
          </cell>
        </row>
        <row r="26">
          <cell r="M26" t="str">
            <v/>
          </cell>
          <cell r="N26" t="str">
            <v/>
          </cell>
          <cell r="O26" t="str">
            <v/>
          </cell>
        </row>
        <row r="27">
          <cell r="M27" t="str">
            <v/>
          </cell>
          <cell r="N27" t="str">
            <v/>
          </cell>
          <cell r="O27" t="str">
            <v/>
          </cell>
        </row>
        <row r="28">
          <cell r="M28" t="str">
            <v/>
          </cell>
          <cell r="N28" t="str">
            <v/>
          </cell>
          <cell r="O28" t="str">
            <v/>
          </cell>
        </row>
        <row r="29">
          <cell r="M29" t="str">
            <v/>
          </cell>
          <cell r="N29" t="str">
            <v/>
          </cell>
          <cell r="O29" t="str">
            <v/>
          </cell>
        </row>
        <row r="30">
          <cell r="M30" t="str">
            <v/>
          </cell>
          <cell r="N30" t="str">
            <v/>
          </cell>
          <cell r="O30" t="str">
            <v/>
          </cell>
        </row>
        <row r="31">
          <cell r="M31" t="str">
            <v/>
          </cell>
          <cell r="N31" t="str">
            <v/>
          </cell>
          <cell r="O31" t="str">
            <v/>
          </cell>
        </row>
        <row r="32">
          <cell r="M32" t="str">
            <v/>
          </cell>
          <cell r="N32" t="str">
            <v/>
          </cell>
          <cell r="O32" t="str">
            <v/>
          </cell>
        </row>
        <row r="33">
          <cell r="M33" t="str">
            <v/>
          </cell>
          <cell r="N33" t="str">
            <v/>
          </cell>
          <cell r="O33" t="str">
            <v/>
          </cell>
        </row>
        <row r="34">
          <cell r="M34" t="str">
            <v/>
          </cell>
          <cell r="N34" t="str">
            <v/>
          </cell>
          <cell r="O34" t="str">
            <v/>
          </cell>
        </row>
        <row r="35">
          <cell r="M35" t="str">
            <v/>
          </cell>
          <cell r="N35" t="str">
            <v/>
          </cell>
          <cell r="O35" t="str">
            <v/>
          </cell>
        </row>
        <row r="36">
          <cell r="M36" t="str">
            <v/>
          </cell>
          <cell r="N36" t="str">
            <v/>
          </cell>
          <cell r="O36" t="str">
            <v/>
          </cell>
        </row>
        <row r="37">
          <cell r="M37" t="str">
            <v/>
          </cell>
          <cell r="N37" t="str">
            <v/>
          </cell>
          <cell r="O37" t="str">
            <v/>
          </cell>
        </row>
        <row r="38">
          <cell r="M38" t="str">
            <v/>
          </cell>
          <cell r="N38" t="str">
            <v/>
          </cell>
          <cell r="O38" t="str">
            <v/>
          </cell>
        </row>
        <row r="39">
          <cell r="M39" t="str">
            <v/>
          </cell>
          <cell r="N39" t="str">
            <v/>
          </cell>
          <cell r="O39" t="str">
            <v/>
          </cell>
        </row>
        <row r="40">
          <cell r="M40" t="str">
            <v/>
          </cell>
          <cell r="N40" t="str">
            <v/>
          </cell>
          <cell r="O40" t="str">
            <v/>
          </cell>
        </row>
        <row r="41">
          <cell r="M41" t="str">
            <v/>
          </cell>
          <cell r="N41" t="str">
            <v/>
          </cell>
          <cell r="O41" t="str">
            <v/>
          </cell>
        </row>
        <row r="42">
          <cell r="M42" t="str">
            <v/>
          </cell>
          <cell r="N42" t="str">
            <v/>
          </cell>
          <cell r="O42" t="str">
            <v/>
          </cell>
        </row>
        <row r="43">
          <cell r="M43" t="str">
            <v/>
          </cell>
          <cell r="N43" t="str">
            <v/>
          </cell>
          <cell r="O43" t="str">
            <v/>
          </cell>
        </row>
        <row r="44">
          <cell r="M44" t="str">
            <v/>
          </cell>
          <cell r="N44" t="str">
            <v/>
          </cell>
          <cell r="O44" t="str">
            <v/>
          </cell>
        </row>
        <row r="45">
          <cell r="M45" t="str">
            <v/>
          </cell>
          <cell r="N45" t="str">
            <v/>
          </cell>
          <cell r="O45" t="str">
            <v/>
          </cell>
        </row>
        <row r="46">
          <cell r="M46" t="str">
            <v/>
          </cell>
          <cell r="N46" t="str">
            <v/>
          </cell>
          <cell r="O46" t="str">
            <v/>
          </cell>
        </row>
        <row r="47">
          <cell r="M47" t="str">
            <v/>
          </cell>
          <cell r="N47" t="str">
            <v/>
          </cell>
          <cell r="O47" t="str">
            <v/>
          </cell>
        </row>
        <row r="48">
          <cell r="M48" t="str">
            <v/>
          </cell>
          <cell r="N48" t="str">
            <v/>
          </cell>
          <cell r="O48" t="str">
            <v/>
          </cell>
        </row>
        <row r="49">
          <cell r="M49" t="str">
            <v/>
          </cell>
          <cell r="N49" t="str">
            <v/>
          </cell>
          <cell r="O49" t="str">
            <v/>
          </cell>
        </row>
        <row r="50">
          <cell r="M50" t="str">
            <v/>
          </cell>
          <cell r="N50" t="str">
            <v/>
          </cell>
          <cell r="O50" t="str">
            <v/>
          </cell>
        </row>
        <row r="51">
          <cell r="M51" t="str">
            <v/>
          </cell>
          <cell r="N51" t="str">
            <v/>
          </cell>
          <cell r="O51" t="str">
            <v/>
          </cell>
        </row>
        <row r="52">
          <cell r="M52" t="str">
            <v/>
          </cell>
          <cell r="N52" t="str">
            <v/>
          </cell>
          <cell r="O52" t="str">
            <v/>
          </cell>
        </row>
        <row r="53">
          <cell r="M53" t="str">
            <v/>
          </cell>
          <cell r="N53" t="str">
            <v/>
          </cell>
          <cell r="O53" t="str">
            <v/>
          </cell>
        </row>
        <row r="54">
          <cell r="M54" t="str">
            <v/>
          </cell>
          <cell r="N54" t="str">
            <v/>
          </cell>
          <cell r="O54" t="str">
            <v/>
          </cell>
        </row>
        <row r="55">
          <cell r="M55" t="str">
            <v/>
          </cell>
          <cell r="N55" t="str">
            <v/>
          </cell>
          <cell r="O55" t="str">
            <v/>
          </cell>
        </row>
        <row r="56">
          <cell r="M56" t="str">
            <v/>
          </cell>
          <cell r="N56" t="str">
            <v/>
          </cell>
          <cell r="O56" t="str">
            <v/>
          </cell>
        </row>
        <row r="57">
          <cell r="M57" t="str">
            <v/>
          </cell>
          <cell r="N57" t="str">
            <v/>
          </cell>
          <cell r="O57" t="str">
            <v/>
          </cell>
        </row>
        <row r="58">
          <cell r="M58" t="str">
            <v/>
          </cell>
          <cell r="N58" t="str">
            <v/>
          </cell>
          <cell r="O58" t="str">
            <v/>
          </cell>
        </row>
        <row r="59">
          <cell r="M59" t="str">
            <v/>
          </cell>
          <cell r="N59" t="str">
            <v/>
          </cell>
          <cell r="O59" t="str">
            <v/>
          </cell>
        </row>
        <row r="60">
          <cell r="M60" t="str">
            <v/>
          </cell>
          <cell r="N60" t="str">
            <v/>
          </cell>
          <cell r="O60" t="str">
            <v/>
          </cell>
        </row>
        <row r="61">
          <cell r="M61" t="str">
            <v/>
          </cell>
          <cell r="N61" t="str">
            <v/>
          </cell>
          <cell r="O61" t="str">
            <v/>
          </cell>
        </row>
        <row r="62">
          <cell r="M62" t="str">
            <v/>
          </cell>
          <cell r="N62" t="str">
            <v/>
          </cell>
          <cell r="O62" t="str">
            <v/>
          </cell>
        </row>
        <row r="63">
          <cell r="M63" t="str">
            <v/>
          </cell>
          <cell r="N63" t="str">
            <v/>
          </cell>
          <cell r="O63" t="str">
            <v/>
          </cell>
        </row>
        <row r="64">
          <cell r="M64" t="str">
            <v/>
          </cell>
          <cell r="N64" t="str">
            <v/>
          </cell>
          <cell r="O64" t="str">
            <v/>
          </cell>
        </row>
        <row r="65">
          <cell r="M65" t="str">
            <v/>
          </cell>
          <cell r="N65" t="str">
            <v/>
          </cell>
          <cell r="O65" t="str">
            <v/>
          </cell>
        </row>
        <row r="66">
          <cell r="M66" t="str">
            <v/>
          </cell>
          <cell r="N66" t="str">
            <v/>
          </cell>
          <cell r="O66" t="str">
            <v/>
          </cell>
        </row>
        <row r="67">
          <cell r="M67" t="str">
            <v/>
          </cell>
          <cell r="N67" t="str">
            <v/>
          </cell>
          <cell r="O67" t="str">
            <v/>
          </cell>
        </row>
        <row r="68">
          <cell r="M68" t="str">
            <v/>
          </cell>
          <cell r="N68" t="str">
            <v/>
          </cell>
          <cell r="O68" t="str">
            <v/>
          </cell>
        </row>
        <row r="69">
          <cell r="M69" t="str">
            <v/>
          </cell>
          <cell r="N69" t="str">
            <v/>
          </cell>
          <cell r="O69" t="str">
            <v/>
          </cell>
        </row>
        <row r="70">
          <cell r="M70" t="str">
            <v/>
          </cell>
          <cell r="N70" t="str">
            <v/>
          </cell>
          <cell r="O70" t="str">
            <v/>
          </cell>
        </row>
        <row r="71">
          <cell r="M71" t="str">
            <v/>
          </cell>
          <cell r="N71" t="str">
            <v/>
          </cell>
          <cell r="O71" t="str">
            <v/>
          </cell>
        </row>
        <row r="72">
          <cell r="M72" t="str">
            <v/>
          </cell>
          <cell r="N72" t="str">
            <v/>
          </cell>
          <cell r="O72" t="str">
            <v/>
          </cell>
        </row>
        <row r="73">
          <cell r="M73" t="str">
            <v/>
          </cell>
          <cell r="N73" t="str">
            <v/>
          </cell>
          <cell r="O73" t="str">
            <v/>
          </cell>
        </row>
        <row r="74">
          <cell r="M74" t="str">
            <v/>
          </cell>
          <cell r="N74" t="str">
            <v/>
          </cell>
          <cell r="O74" t="str">
            <v/>
          </cell>
        </row>
        <row r="75">
          <cell r="M75" t="str">
            <v/>
          </cell>
          <cell r="N75" t="str">
            <v/>
          </cell>
          <cell r="O75" t="str">
            <v/>
          </cell>
        </row>
        <row r="76">
          <cell r="M76" t="str">
            <v/>
          </cell>
          <cell r="N76" t="str">
            <v/>
          </cell>
          <cell r="O76" t="str">
            <v/>
          </cell>
        </row>
        <row r="77">
          <cell r="M77" t="str">
            <v/>
          </cell>
          <cell r="N77" t="str">
            <v/>
          </cell>
          <cell r="O77" t="str">
            <v/>
          </cell>
        </row>
        <row r="78">
          <cell r="M78" t="str">
            <v/>
          </cell>
          <cell r="N78" t="str">
            <v/>
          </cell>
          <cell r="O78" t="str">
            <v/>
          </cell>
        </row>
        <row r="79">
          <cell r="M79" t="str">
            <v/>
          </cell>
          <cell r="N79" t="str">
            <v/>
          </cell>
          <cell r="O79" t="str">
            <v/>
          </cell>
        </row>
        <row r="80">
          <cell r="M80" t="str">
            <v/>
          </cell>
          <cell r="N80" t="str">
            <v/>
          </cell>
          <cell r="O80" t="str">
            <v/>
          </cell>
        </row>
        <row r="81">
          <cell r="M81" t="str">
            <v/>
          </cell>
          <cell r="N81" t="str">
            <v/>
          </cell>
          <cell r="O81" t="str">
            <v/>
          </cell>
        </row>
        <row r="82">
          <cell r="M82" t="str">
            <v/>
          </cell>
          <cell r="N82" t="str">
            <v/>
          </cell>
          <cell r="O82" t="str">
            <v/>
          </cell>
        </row>
        <row r="83">
          <cell r="M83" t="str">
            <v/>
          </cell>
          <cell r="N83" t="str">
            <v/>
          </cell>
          <cell r="O83" t="str">
            <v/>
          </cell>
        </row>
        <row r="84">
          <cell r="M84" t="str">
            <v/>
          </cell>
          <cell r="N84" t="str">
            <v/>
          </cell>
          <cell r="O84" t="str">
            <v/>
          </cell>
        </row>
        <row r="85">
          <cell r="M85" t="str">
            <v/>
          </cell>
          <cell r="N85" t="str">
            <v/>
          </cell>
          <cell r="O85" t="str">
            <v/>
          </cell>
        </row>
        <row r="86">
          <cell r="M86" t="str">
            <v/>
          </cell>
          <cell r="N86" t="str">
            <v/>
          </cell>
          <cell r="O86" t="str">
            <v/>
          </cell>
        </row>
        <row r="87">
          <cell r="M87" t="str">
            <v/>
          </cell>
          <cell r="N87" t="str">
            <v/>
          </cell>
          <cell r="O87" t="str">
            <v/>
          </cell>
        </row>
        <row r="88">
          <cell r="M88" t="str">
            <v/>
          </cell>
          <cell r="N88" t="str">
            <v/>
          </cell>
          <cell r="O88" t="str">
            <v/>
          </cell>
        </row>
        <row r="89">
          <cell r="M89" t="str">
            <v/>
          </cell>
          <cell r="N89" t="str">
            <v/>
          </cell>
          <cell r="O89" t="str">
            <v/>
          </cell>
        </row>
        <row r="90">
          <cell r="M90" t="str">
            <v/>
          </cell>
          <cell r="N90" t="str">
            <v/>
          </cell>
          <cell r="O90" t="str">
            <v/>
          </cell>
        </row>
        <row r="91">
          <cell r="M91" t="str">
            <v/>
          </cell>
          <cell r="N91" t="str">
            <v/>
          </cell>
          <cell r="O91" t="str">
            <v/>
          </cell>
        </row>
        <row r="92">
          <cell r="M92" t="str">
            <v/>
          </cell>
          <cell r="N92" t="str">
            <v/>
          </cell>
          <cell r="O92" t="str">
            <v/>
          </cell>
        </row>
        <row r="93">
          <cell r="M93" t="str">
            <v/>
          </cell>
          <cell r="N93" t="str">
            <v/>
          </cell>
          <cell r="O93" t="str">
            <v/>
          </cell>
        </row>
        <row r="94">
          <cell r="M94" t="str">
            <v/>
          </cell>
          <cell r="N94" t="str">
            <v/>
          </cell>
          <cell r="O94" t="str">
            <v/>
          </cell>
        </row>
        <row r="95">
          <cell r="M95" t="str">
            <v/>
          </cell>
          <cell r="N95" t="str">
            <v/>
          </cell>
          <cell r="O95" t="str">
            <v/>
          </cell>
        </row>
        <row r="96">
          <cell r="M96" t="str">
            <v/>
          </cell>
          <cell r="N96" t="str">
            <v/>
          </cell>
          <cell r="O96" t="str">
            <v/>
          </cell>
        </row>
        <row r="97">
          <cell r="M97" t="str">
            <v/>
          </cell>
          <cell r="N97" t="str">
            <v/>
          </cell>
          <cell r="O97" t="str">
            <v/>
          </cell>
        </row>
        <row r="98">
          <cell r="M98" t="str">
            <v/>
          </cell>
          <cell r="N98" t="str">
            <v/>
          </cell>
          <cell r="O98" t="str">
            <v/>
          </cell>
        </row>
        <row r="99">
          <cell r="M99" t="str">
            <v/>
          </cell>
          <cell r="N99" t="str">
            <v/>
          </cell>
          <cell r="O99" t="str">
            <v/>
          </cell>
        </row>
        <row r="100">
          <cell r="M100" t="str">
            <v/>
          </cell>
          <cell r="N100" t="str">
            <v/>
          </cell>
          <cell r="O100" t="str">
            <v/>
          </cell>
        </row>
        <row r="101">
          <cell r="M101" t="str">
            <v/>
          </cell>
          <cell r="N101" t="str">
            <v/>
          </cell>
          <cell r="O101" t="str">
            <v/>
          </cell>
        </row>
        <row r="102">
          <cell r="M102" t="str">
            <v/>
          </cell>
          <cell r="N102" t="str">
            <v/>
          </cell>
          <cell r="O102" t="str">
            <v/>
          </cell>
        </row>
        <row r="103">
          <cell r="M103" t="str">
            <v/>
          </cell>
          <cell r="N103" t="str">
            <v/>
          </cell>
          <cell r="O103" t="str">
            <v/>
          </cell>
        </row>
        <row r="104">
          <cell r="M104" t="str">
            <v/>
          </cell>
          <cell r="N104" t="str">
            <v/>
          </cell>
          <cell r="O104" t="str">
            <v/>
          </cell>
        </row>
        <row r="105">
          <cell r="M105" t="str">
            <v/>
          </cell>
          <cell r="N105" t="str">
            <v/>
          </cell>
          <cell r="O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</row>
      </sheetData>
      <sheetData sheetId="9">
        <row r="5">
          <cell r="C5" t="str">
            <v>Lena Harf</v>
          </cell>
          <cell r="D5" t="str">
            <v>RC Gut Neuhaus Grevenbroich e.V.</v>
          </cell>
          <cell r="L5">
            <v>6.9</v>
          </cell>
          <cell r="M5">
            <v>2070</v>
          </cell>
        </row>
        <row r="6">
          <cell r="C6" t="str">
            <v>Frederike Kurth</v>
          </cell>
          <cell r="D6" t="str">
            <v>RV Osterath e.V. 3</v>
          </cell>
          <cell r="L6">
            <v>7</v>
          </cell>
          <cell r="M6">
            <v>2100</v>
          </cell>
        </row>
        <row r="7">
          <cell r="C7" t="str">
            <v>Sophie Rauchholz</v>
          </cell>
          <cell r="D7" t="str">
            <v xml:space="preserve">RV Uedesheim­Stüttgen 1926 e.V. </v>
          </cell>
          <cell r="L7">
            <v>6.5</v>
          </cell>
          <cell r="M7">
            <v>1950</v>
          </cell>
        </row>
        <row r="8">
          <cell r="C8" t="str">
            <v>Marie Weitz</v>
          </cell>
          <cell r="D8" t="str">
            <v xml:space="preserve">RV Wevelinghoven e.V. </v>
          </cell>
          <cell r="L8">
            <v>6.4</v>
          </cell>
          <cell r="M8">
            <v>1920</v>
          </cell>
        </row>
        <row r="9">
          <cell r="C9" t="str">
            <v>Liz Schneider</v>
          </cell>
          <cell r="D9" t="str">
            <v>RF Gut Mankartzhof e.V.</v>
          </cell>
          <cell r="M9" t="str">
            <v/>
          </cell>
        </row>
        <row r="10">
          <cell r="C10" t="str">
            <v>Jennifer Breuer</v>
          </cell>
          <cell r="D10" t="str">
            <v xml:space="preserve">Förderkreis Dressur im KPSV Neuss e.V. </v>
          </cell>
          <cell r="L10">
            <v>6.9</v>
          </cell>
          <cell r="M10">
            <v>2070</v>
          </cell>
        </row>
        <row r="11">
          <cell r="C11" t="str">
            <v>Mathilda Barten</v>
          </cell>
          <cell r="D11" t="str">
            <v>RV Osterath e.V. 1</v>
          </cell>
          <cell r="L11">
            <v>7</v>
          </cell>
          <cell r="M11">
            <v>2100</v>
          </cell>
        </row>
        <row r="12">
          <cell r="C12" t="str">
            <v>Elisa Schinke</v>
          </cell>
          <cell r="D12" t="str">
            <v>RV Osterath e.V. 2</v>
          </cell>
          <cell r="L12">
            <v>7.2</v>
          </cell>
          <cell r="M12">
            <v>2160</v>
          </cell>
        </row>
        <row r="13">
          <cell r="C13" t="str">
            <v>Kemi Koersgen</v>
          </cell>
          <cell r="D13" t="str">
            <v xml:space="preserve">RV Uedesheim­Stüttgen 1926 e.V. </v>
          </cell>
          <cell r="L13">
            <v>6.4</v>
          </cell>
          <cell r="M13">
            <v>1920</v>
          </cell>
        </row>
        <row r="14">
          <cell r="C14" t="str">
            <v>Anna Maspero</v>
          </cell>
          <cell r="D14" t="str">
            <v>RV Osterath e.V. 2</v>
          </cell>
          <cell r="L14">
            <v>6.8</v>
          </cell>
          <cell r="M14">
            <v>2040</v>
          </cell>
        </row>
        <row r="15">
          <cell r="C15" t="str">
            <v>Romy Castenow</v>
          </cell>
          <cell r="D15" t="str">
            <v>RV Osterath e.V. 1</v>
          </cell>
          <cell r="L15">
            <v>7.4</v>
          </cell>
          <cell r="M15">
            <v>2220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 t="str">
            <v/>
          </cell>
        </row>
        <row r="19">
          <cell r="M19" t="str">
            <v/>
          </cell>
        </row>
        <row r="20">
          <cell r="M20" t="str">
            <v/>
          </cell>
        </row>
        <row r="21">
          <cell r="M21" t="str">
            <v/>
          </cell>
        </row>
        <row r="22">
          <cell r="M22" t="str">
            <v/>
          </cell>
        </row>
        <row r="23">
          <cell r="M23" t="str">
            <v/>
          </cell>
        </row>
        <row r="24">
          <cell r="M24" t="str">
            <v/>
          </cell>
        </row>
        <row r="25">
          <cell r="M25" t="str">
            <v/>
          </cell>
        </row>
        <row r="26">
          <cell r="M26" t="str">
            <v/>
          </cell>
        </row>
        <row r="27">
          <cell r="M27" t="str">
            <v/>
          </cell>
        </row>
        <row r="28">
          <cell r="M28" t="str">
            <v/>
          </cell>
        </row>
        <row r="29">
          <cell r="M29" t="str">
            <v/>
          </cell>
        </row>
        <row r="30">
          <cell r="M30" t="str">
            <v/>
          </cell>
        </row>
        <row r="31">
          <cell r="M31" t="str">
            <v/>
          </cell>
        </row>
        <row r="32">
          <cell r="M32" t="str">
            <v/>
          </cell>
        </row>
        <row r="33">
          <cell r="M33" t="str">
            <v/>
          </cell>
        </row>
        <row r="34">
          <cell r="M34" t="str">
            <v/>
          </cell>
        </row>
        <row r="35">
          <cell r="M35" t="str">
            <v/>
          </cell>
        </row>
        <row r="36">
          <cell r="M36" t="str">
            <v/>
          </cell>
        </row>
        <row r="37">
          <cell r="M37" t="str">
            <v/>
          </cell>
        </row>
        <row r="38">
          <cell r="M38" t="str">
            <v/>
          </cell>
        </row>
        <row r="39">
          <cell r="M39" t="str">
            <v/>
          </cell>
        </row>
        <row r="40">
          <cell r="M40" t="str">
            <v/>
          </cell>
        </row>
        <row r="41">
          <cell r="M41" t="str">
            <v/>
          </cell>
        </row>
        <row r="42">
          <cell r="M42" t="str">
            <v/>
          </cell>
        </row>
        <row r="43">
          <cell r="M43" t="str">
            <v/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 t="str">
            <v/>
          </cell>
        </row>
        <row r="47">
          <cell r="M47" t="str">
            <v/>
          </cell>
        </row>
        <row r="48">
          <cell r="M48" t="str">
            <v/>
          </cell>
        </row>
        <row r="49">
          <cell r="M49" t="str">
            <v/>
          </cell>
        </row>
        <row r="50">
          <cell r="M50" t="str">
            <v/>
          </cell>
        </row>
        <row r="51">
          <cell r="M51" t="str">
            <v/>
          </cell>
        </row>
        <row r="52">
          <cell r="M52" t="str">
            <v/>
          </cell>
        </row>
        <row r="53">
          <cell r="M53" t="str">
            <v/>
          </cell>
        </row>
        <row r="54">
          <cell r="M54" t="str">
            <v/>
          </cell>
        </row>
        <row r="55">
          <cell r="M55" t="str">
            <v/>
          </cell>
        </row>
        <row r="56">
          <cell r="M56" t="str">
            <v/>
          </cell>
        </row>
        <row r="57">
          <cell r="M57" t="str">
            <v/>
          </cell>
        </row>
        <row r="58">
          <cell r="M58" t="str">
            <v/>
          </cell>
        </row>
        <row r="59">
          <cell r="M59" t="str">
            <v/>
          </cell>
        </row>
        <row r="60">
          <cell r="M60" t="str">
            <v/>
          </cell>
        </row>
        <row r="61">
          <cell r="M61" t="str">
            <v/>
          </cell>
        </row>
        <row r="62">
          <cell r="M62" t="str">
            <v/>
          </cell>
        </row>
        <row r="63">
          <cell r="M63" t="str">
            <v/>
          </cell>
        </row>
        <row r="64">
          <cell r="M64" t="str">
            <v/>
          </cell>
        </row>
        <row r="65">
          <cell r="M65" t="str">
            <v/>
          </cell>
        </row>
        <row r="66">
          <cell r="M66" t="str">
            <v/>
          </cell>
        </row>
        <row r="67">
          <cell r="M67" t="str">
            <v/>
          </cell>
        </row>
        <row r="68">
          <cell r="M68" t="str">
            <v/>
          </cell>
        </row>
        <row r="69">
          <cell r="M69" t="str">
            <v/>
          </cell>
        </row>
        <row r="70">
          <cell r="M70" t="str">
            <v/>
          </cell>
        </row>
        <row r="71">
          <cell r="M71" t="str">
            <v/>
          </cell>
        </row>
        <row r="72">
          <cell r="M72" t="str">
            <v/>
          </cell>
        </row>
        <row r="73">
          <cell r="M73" t="str">
            <v/>
          </cell>
        </row>
        <row r="74">
          <cell r="M74" t="str">
            <v/>
          </cell>
        </row>
        <row r="75">
          <cell r="M75" t="str">
            <v/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 t="str">
            <v/>
          </cell>
        </row>
        <row r="79">
          <cell r="M79" t="str">
            <v/>
          </cell>
        </row>
        <row r="80">
          <cell r="M80" t="str">
            <v/>
          </cell>
        </row>
        <row r="81">
          <cell r="M81" t="str">
            <v/>
          </cell>
        </row>
        <row r="82">
          <cell r="M82" t="str">
            <v/>
          </cell>
        </row>
        <row r="83">
          <cell r="M83" t="str">
            <v/>
          </cell>
        </row>
        <row r="84">
          <cell r="M84" t="str">
            <v/>
          </cell>
        </row>
        <row r="85">
          <cell r="M85" t="str">
            <v/>
          </cell>
        </row>
        <row r="86">
          <cell r="M86" t="str">
            <v/>
          </cell>
        </row>
        <row r="87">
          <cell r="M87" t="str">
            <v/>
          </cell>
        </row>
        <row r="88">
          <cell r="M88" t="str">
            <v/>
          </cell>
        </row>
        <row r="89">
          <cell r="M89" t="str">
            <v/>
          </cell>
        </row>
        <row r="90">
          <cell r="M90" t="str">
            <v/>
          </cell>
        </row>
        <row r="91">
          <cell r="M91" t="str">
            <v/>
          </cell>
        </row>
        <row r="92">
          <cell r="M92" t="str">
            <v/>
          </cell>
        </row>
        <row r="93">
          <cell r="M93" t="str">
            <v/>
          </cell>
        </row>
        <row r="94">
          <cell r="M94" t="str">
            <v/>
          </cell>
        </row>
        <row r="95">
          <cell r="M95" t="str">
            <v/>
          </cell>
        </row>
        <row r="96">
          <cell r="M96" t="str">
            <v/>
          </cell>
        </row>
        <row r="97">
          <cell r="M97" t="str">
            <v/>
          </cell>
        </row>
        <row r="98">
          <cell r="M98" t="str">
            <v/>
          </cell>
        </row>
        <row r="99">
          <cell r="M99" t="str">
            <v/>
          </cell>
        </row>
        <row r="100">
          <cell r="M100" t="str">
            <v/>
          </cell>
        </row>
        <row r="101">
          <cell r="M101" t="str">
            <v/>
          </cell>
        </row>
        <row r="102">
          <cell r="M102" t="str">
            <v/>
          </cell>
        </row>
        <row r="103">
          <cell r="M103" t="str">
            <v/>
          </cell>
        </row>
        <row r="104">
          <cell r="M104" t="str">
            <v/>
          </cell>
        </row>
        <row r="105">
          <cell r="M105" t="str">
            <v/>
          </cell>
        </row>
        <row r="106">
          <cell r="M106" t="str">
            <v/>
          </cell>
        </row>
        <row r="107">
          <cell r="M107" t="str">
            <v/>
          </cell>
        </row>
        <row r="108">
          <cell r="M108" t="str">
            <v/>
          </cell>
        </row>
        <row r="109">
          <cell r="M109" t="str">
            <v/>
          </cell>
        </row>
        <row r="110">
          <cell r="M110" t="str">
            <v/>
          </cell>
        </row>
        <row r="111">
          <cell r="M111" t="str">
            <v/>
          </cell>
        </row>
        <row r="112">
          <cell r="M112" t="str">
            <v/>
          </cell>
        </row>
        <row r="113">
          <cell r="M113" t="str">
            <v/>
          </cell>
        </row>
        <row r="114">
          <cell r="M114" t="str">
            <v/>
          </cell>
        </row>
        <row r="115">
          <cell r="M115" t="str">
            <v/>
          </cell>
        </row>
        <row r="116">
          <cell r="M116" t="str">
            <v/>
          </cell>
        </row>
        <row r="117">
          <cell r="M117" t="str">
            <v/>
          </cell>
        </row>
        <row r="118">
          <cell r="M118" t="str">
            <v/>
          </cell>
        </row>
        <row r="119">
          <cell r="M119" t="str">
            <v/>
          </cell>
        </row>
        <row r="120">
          <cell r="M120" t="str">
            <v/>
          </cell>
        </row>
        <row r="121">
          <cell r="M121" t="str">
            <v/>
          </cell>
        </row>
        <row r="122">
          <cell r="M122" t="str">
            <v/>
          </cell>
        </row>
        <row r="123">
          <cell r="M123" t="str">
            <v/>
          </cell>
        </row>
        <row r="124">
          <cell r="M124" t="str">
            <v/>
          </cell>
        </row>
        <row r="125">
          <cell r="M125" t="str">
            <v/>
          </cell>
        </row>
        <row r="126">
          <cell r="M126" t="str">
            <v/>
          </cell>
        </row>
        <row r="127">
          <cell r="M127" t="str">
            <v/>
          </cell>
        </row>
        <row r="128">
          <cell r="M128" t="str">
            <v/>
          </cell>
        </row>
        <row r="129">
          <cell r="M129" t="str">
            <v/>
          </cell>
        </row>
        <row r="130">
          <cell r="M130" t="str">
            <v/>
          </cell>
        </row>
        <row r="131">
          <cell r="M131" t="str">
            <v/>
          </cell>
        </row>
        <row r="132">
          <cell r="M132" t="str">
            <v/>
          </cell>
        </row>
        <row r="133">
          <cell r="M133" t="str">
            <v/>
          </cell>
        </row>
        <row r="134">
          <cell r="M134" t="str">
            <v/>
          </cell>
        </row>
        <row r="135">
          <cell r="M135" t="str">
            <v/>
          </cell>
        </row>
        <row r="136">
          <cell r="M136" t="str">
            <v/>
          </cell>
        </row>
        <row r="137">
          <cell r="M137" t="str">
            <v/>
          </cell>
        </row>
        <row r="138">
          <cell r="M138" t="str">
            <v/>
          </cell>
        </row>
        <row r="139">
          <cell r="M139" t="str">
            <v/>
          </cell>
        </row>
        <row r="140">
          <cell r="M140" t="str">
            <v/>
          </cell>
        </row>
        <row r="141">
          <cell r="M141" t="str">
            <v/>
          </cell>
        </row>
        <row r="142">
          <cell r="M142" t="str">
            <v/>
          </cell>
        </row>
        <row r="143">
          <cell r="M143" t="str">
            <v/>
          </cell>
        </row>
        <row r="144">
          <cell r="M144" t="str">
            <v/>
          </cell>
        </row>
        <row r="145">
          <cell r="M145" t="str">
            <v/>
          </cell>
        </row>
        <row r="146">
          <cell r="M146" t="str">
            <v/>
          </cell>
        </row>
        <row r="147">
          <cell r="M147" t="str">
            <v/>
          </cell>
        </row>
        <row r="148">
          <cell r="M148" t="str">
            <v/>
          </cell>
        </row>
        <row r="149">
          <cell r="M149" t="str">
            <v/>
          </cell>
        </row>
        <row r="150">
          <cell r="M150" t="str">
            <v/>
          </cell>
        </row>
        <row r="151">
          <cell r="M151" t="str">
            <v/>
          </cell>
        </row>
        <row r="152">
          <cell r="M152" t="str">
            <v/>
          </cell>
        </row>
        <row r="153">
          <cell r="M153" t="str">
            <v/>
          </cell>
        </row>
        <row r="154">
          <cell r="M154" t="str">
            <v/>
          </cell>
        </row>
        <row r="155">
          <cell r="M155" t="str">
            <v/>
          </cell>
        </row>
        <row r="156">
          <cell r="M156" t="str">
            <v/>
          </cell>
        </row>
        <row r="157">
          <cell r="M157" t="str">
            <v/>
          </cell>
        </row>
        <row r="158">
          <cell r="M158" t="str">
            <v/>
          </cell>
        </row>
        <row r="159">
          <cell r="M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</sheetData>
      <sheetData sheetId="10">
        <row r="5">
          <cell r="C5" t="str">
            <v>Hannah Küppers</v>
          </cell>
          <cell r="D5" t="str">
            <v xml:space="preserve">RV von Bredow Keppeln </v>
          </cell>
          <cell r="M5" t="str">
            <v/>
          </cell>
        </row>
        <row r="6">
          <cell r="C6" t="str">
            <v>Luca Giese</v>
          </cell>
          <cell r="D6" t="str">
            <v xml:space="preserve">RV Uedesheim­Stüttgen 1926 e.V. </v>
          </cell>
          <cell r="L6">
            <v>6.9</v>
          </cell>
          <cell r="M6">
            <v>2070</v>
          </cell>
        </row>
        <row r="7">
          <cell r="C7" t="str">
            <v>Clara Bartels</v>
          </cell>
          <cell r="D7" t="str">
            <v>Neuss­Grefrather Reitclub 1983 e.V. 1</v>
          </cell>
          <cell r="L7">
            <v>7.4</v>
          </cell>
          <cell r="M7">
            <v>2220</v>
          </cell>
        </row>
        <row r="8">
          <cell r="C8" t="str">
            <v>Antonia Lange</v>
          </cell>
          <cell r="D8" t="str">
            <v>Neuss­Grefrather Reitclub 1983 e.V. 1</v>
          </cell>
          <cell r="L8">
            <v>6.4</v>
          </cell>
          <cell r="M8">
            <v>1920</v>
          </cell>
        </row>
        <row r="9">
          <cell r="C9" t="str">
            <v>Leonie Sassen</v>
          </cell>
          <cell r="D9" t="str">
            <v>RV Osterath e.V. 5</v>
          </cell>
          <cell r="L9">
            <v>6.9</v>
          </cell>
          <cell r="M9">
            <v>2070</v>
          </cell>
        </row>
        <row r="10">
          <cell r="C10" t="str">
            <v>Antonia Steuck</v>
          </cell>
          <cell r="D10" t="str">
            <v>RV Osterath e.V. 4</v>
          </cell>
          <cell r="L10">
            <v>8</v>
          </cell>
          <cell r="M10">
            <v>2400</v>
          </cell>
        </row>
        <row r="11">
          <cell r="C11" t="str">
            <v>Laura Metzner</v>
          </cell>
          <cell r="D11" t="str">
            <v>PSV Klitzenhof e.V.</v>
          </cell>
          <cell r="L11">
            <v>7.6</v>
          </cell>
          <cell r="M11">
            <v>2280</v>
          </cell>
        </row>
        <row r="12">
          <cell r="M12" t="str">
            <v/>
          </cell>
        </row>
        <row r="13">
          <cell r="M13" t="str">
            <v/>
          </cell>
        </row>
        <row r="14">
          <cell r="M14" t="str">
            <v/>
          </cell>
        </row>
        <row r="15">
          <cell r="M15" t="str">
            <v/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 t="str">
            <v/>
          </cell>
        </row>
        <row r="19">
          <cell r="M19" t="str">
            <v/>
          </cell>
        </row>
        <row r="20">
          <cell r="M20" t="str">
            <v/>
          </cell>
        </row>
        <row r="21">
          <cell r="M21" t="str">
            <v/>
          </cell>
        </row>
        <row r="22">
          <cell r="M22" t="str">
            <v/>
          </cell>
        </row>
        <row r="23">
          <cell r="M23" t="str">
            <v/>
          </cell>
        </row>
        <row r="24">
          <cell r="M24" t="str">
            <v/>
          </cell>
        </row>
        <row r="25">
          <cell r="M25" t="str">
            <v/>
          </cell>
        </row>
        <row r="26">
          <cell r="M26" t="str">
            <v/>
          </cell>
        </row>
        <row r="27">
          <cell r="M27" t="str">
            <v/>
          </cell>
        </row>
        <row r="28">
          <cell r="M28" t="str">
            <v/>
          </cell>
        </row>
        <row r="29">
          <cell r="M29" t="str">
            <v/>
          </cell>
        </row>
        <row r="30">
          <cell r="M30" t="str">
            <v/>
          </cell>
        </row>
        <row r="31">
          <cell r="M31" t="str">
            <v/>
          </cell>
        </row>
        <row r="32">
          <cell r="M32" t="str">
            <v/>
          </cell>
        </row>
        <row r="33">
          <cell r="M33" t="str">
            <v/>
          </cell>
        </row>
        <row r="34">
          <cell r="M34" t="str">
            <v/>
          </cell>
        </row>
        <row r="35">
          <cell r="M35" t="str">
            <v/>
          </cell>
        </row>
        <row r="36">
          <cell r="M36" t="str">
            <v/>
          </cell>
        </row>
        <row r="37">
          <cell r="M37" t="str">
            <v/>
          </cell>
        </row>
        <row r="38">
          <cell r="M38" t="str">
            <v/>
          </cell>
        </row>
        <row r="39">
          <cell r="M39" t="str">
            <v/>
          </cell>
        </row>
        <row r="40">
          <cell r="M40" t="str">
            <v/>
          </cell>
        </row>
        <row r="41">
          <cell r="M41" t="str">
            <v/>
          </cell>
        </row>
        <row r="42">
          <cell r="M42" t="str">
            <v/>
          </cell>
        </row>
        <row r="43">
          <cell r="M43" t="str">
            <v/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 t="str">
            <v/>
          </cell>
        </row>
        <row r="47">
          <cell r="M47" t="str">
            <v/>
          </cell>
        </row>
        <row r="48">
          <cell r="M48" t="str">
            <v/>
          </cell>
        </row>
        <row r="49">
          <cell r="M49" t="str">
            <v/>
          </cell>
        </row>
        <row r="50">
          <cell r="M50" t="str">
            <v/>
          </cell>
        </row>
        <row r="51">
          <cell r="M51" t="str">
            <v/>
          </cell>
        </row>
        <row r="52">
          <cell r="M52" t="str">
            <v/>
          </cell>
        </row>
        <row r="53">
          <cell r="M53" t="str">
            <v/>
          </cell>
        </row>
        <row r="54">
          <cell r="M54" t="str">
            <v/>
          </cell>
        </row>
        <row r="55">
          <cell r="M55" t="str">
            <v/>
          </cell>
        </row>
        <row r="56">
          <cell r="M56" t="str">
            <v/>
          </cell>
        </row>
        <row r="57">
          <cell r="M57" t="str">
            <v/>
          </cell>
        </row>
        <row r="58">
          <cell r="M58" t="str">
            <v/>
          </cell>
        </row>
        <row r="59">
          <cell r="M59" t="str">
            <v/>
          </cell>
        </row>
        <row r="60">
          <cell r="M60" t="str">
            <v/>
          </cell>
        </row>
        <row r="61">
          <cell r="M61" t="str">
            <v/>
          </cell>
        </row>
        <row r="62">
          <cell r="M62" t="str">
            <v/>
          </cell>
        </row>
        <row r="63">
          <cell r="M63" t="str">
            <v/>
          </cell>
        </row>
        <row r="64">
          <cell r="M64" t="str">
            <v/>
          </cell>
        </row>
        <row r="65">
          <cell r="M65" t="str">
            <v/>
          </cell>
        </row>
        <row r="66">
          <cell r="M66" t="str">
            <v/>
          </cell>
        </row>
        <row r="67">
          <cell r="M67" t="str">
            <v/>
          </cell>
        </row>
        <row r="68">
          <cell r="M68" t="str">
            <v/>
          </cell>
        </row>
        <row r="69">
          <cell r="M69" t="str">
            <v/>
          </cell>
        </row>
        <row r="70">
          <cell r="M70" t="str">
            <v/>
          </cell>
        </row>
        <row r="71">
          <cell r="M71" t="str">
            <v/>
          </cell>
        </row>
        <row r="72">
          <cell r="M72" t="str">
            <v/>
          </cell>
        </row>
        <row r="73">
          <cell r="M73" t="str">
            <v/>
          </cell>
        </row>
        <row r="74">
          <cell r="M74" t="str">
            <v/>
          </cell>
        </row>
        <row r="75">
          <cell r="M75" t="str">
            <v/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 t="str">
            <v/>
          </cell>
        </row>
        <row r="79">
          <cell r="M79" t="str">
            <v/>
          </cell>
        </row>
        <row r="80">
          <cell r="M80" t="str">
            <v/>
          </cell>
        </row>
        <row r="81">
          <cell r="M81" t="str">
            <v/>
          </cell>
        </row>
        <row r="82">
          <cell r="M82" t="str">
            <v/>
          </cell>
        </row>
        <row r="83">
          <cell r="M83" t="str">
            <v/>
          </cell>
        </row>
        <row r="84">
          <cell r="M84" t="str">
            <v/>
          </cell>
        </row>
        <row r="85">
          <cell r="M85" t="str">
            <v/>
          </cell>
        </row>
        <row r="86">
          <cell r="M86" t="str">
            <v/>
          </cell>
        </row>
        <row r="87">
          <cell r="M87" t="str">
            <v/>
          </cell>
        </row>
        <row r="88">
          <cell r="M88" t="str">
            <v/>
          </cell>
        </row>
        <row r="89">
          <cell r="M89" t="str">
            <v/>
          </cell>
        </row>
        <row r="90">
          <cell r="M90" t="str">
            <v/>
          </cell>
        </row>
        <row r="91">
          <cell r="M91" t="str">
            <v/>
          </cell>
        </row>
        <row r="92">
          <cell r="M92" t="str">
            <v/>
          </cell>
        </row>
        <row r="93">
          <cell r="M93" t="str">
            <v/>
          </cell>
        </row>
        <row r="94">
          <cell r="M94" t="str">
            <v/>
          </cell>
        </row>
        <row r="95">
          <cell r="M95" t="str">
            <v/>
          </cell>
        </row>
        <row r="96">
          <cell r="M96" t="str">
            <v/>
          </cell>
        </row>
        <row r="97">
          <cell r="M97" t="str">
            <v/>
          </cell>
        </row>
        <row r="98">
          <cell r="M98" t="str">
            <v/>
          </cell>
        </row>
        <row r="99">
          <cell r="M99" t="str">
            <v/>
          </cell>
        </row>
        <row r="100">
          <cell r="M100" t="str">
            <v/>
          </cell>
        </row>
        <row r="101">
          <cell r="M101" t="str">
            <v/>
          </cell>
        </row>
        <row r="102">
          <cell r="M102" t="str">
            <v/>
          </cell>
        </row>
        <row r="103">
          <cell r="M103" t="str">
            <v/>
          </cell>
        </row>
        <row r="104">
          <cell r="M104" t="str">
            <v/>
          </cell>
        </row>
        <row r="105">
          <cell r="M105" t="str">
            <v/>
          </cell>
        </row>
        <row r="106">
          <cell r="M106" t="str">
            <v/>
          </cell>
        </row>
        <row r="107">
          <cell r="M107" t="str">
            <v/>
          </cell>
        </row>
        <row r="108">
          <cell r="M108" t="str">
            <v/>
          </cell>
        </row>
        <row r="109">
          <cell r="M109" t="str">
            <v/>
          </cell>
        </row>
        <row r="110">
          <cell r="M110" t="str">
            <v/>
          </cell>
        </row>
        <row r="111">
          <cell r="M111" t="str">
            <v/>
          </cell>
        </row>
        <row r="112">
          <cell r="M112" t="str">
            <v/>
          </cell>
        </row>
        <row r="113">
          <cell r="M113" t="str">
            <v/>
          </cell>
        </row>
        <row r="114">
          <cell r="M114" t="str">
            <v/>
          </cell>
        </row>
        <row r="115">
          <cell r="M115" t="str">
            <v/>
          </cell>
        </row>
        <row r="116">
          <cell r="M116" t="str">
            <v/>
          </cell>
        </row>
        <row r="117">
          <cell r="M117" t="str">
            <v/>
          </cell>
        </row>
        <row r="118">
          <cell r="M118" t="str">
            <v/>
          </cell>
        </row>
        <row r="119">
          <cell r="M119" t="str">
            <v/>
          </cell>
        </row>
        <row r="120">
          <cell r="M120" t="str">
            <v/>
          </cell>
        </row>
        <row r="121">
          <cell r="M121" t="str">
            <v/>
          </cell>
        </row>
        <row r="122">
          <cell r="M122" t="str">
            <v/>
          </cell>
        </row>
        <row r="123">
          <cell r="M123" t="str">
            <v/>
          </cell>
        </row>
        <row r="124">
          <cell r="M124" t="str">
            <v/>
          </cell>
        </row>
        <row r="125">
          <cell r="M125" t="str">
            <v/>
          </cell>
        </row>
        <row r="126">
          <cell r="M126" t="str">
            <v/>
          </cell>
        </row>
        <row r="127">
          <cell r="M127" t="str">
            <v/>
          </cell>
        </row>
        <row r="128">
          <cell r="M128" t="str">
            <v/>
          </cell>
        </row>
        <row r="129">
          <cell r="M129" t="str">
            <v/>
          </cell>
        </row>
        <row r="130">
          <cell r="M130" t="str">
            <v/>
          </cell>
        </row>
        <row r="131">
          <cell r="M131" t="str">
            <v/>
          </cell>
        </row>
        <row r="132">
          <cell r="M132" t="str">
            <v/>
          </cell>
        </row>
        <row r="133">
          <cell r="M133" t="str">
            <v/>
          </cell>
        </row>
        <row r="134">
          <cell r="M134" t="str">
            <v/>
          </cell>
        </row>
        <row r="135">
          <cell r="M135" t="str">
            <v/>
          </cell>
        </row>
        <row r="136">
          <cell r="M136" t="str">
            <v/>
          </cell>
        </row>
        <row r="137">
          <cell r="M137" t="str">
            <v/>
          </cell>
        </row>
        <row r="138">
          <cell r="M138" t="str">
            <v/>
          </cell>
        </row>
        <row r="139">
          <cell r="M139" t="str">
            <v/>
          </cell>
        </row>
        <row r="140">
          <cell r="M140" t="str">
            <v/>
          </cell>
        </row>
        <row r="141">
          <cell r="M141" t="str">
            <v/>
          </cell>
        </row>
        <row r="142">
          <cell r="M142" t="str">
            <v/>
          </cell>
        </row>
        <row r="143">
          <cell r="M143" t="str">
            <v/>
          </cell>
        </row>
        <row r="144">
          <cell r="M144" t="str">
            <v/>
          </cell>
        </row>
        <row r="145">
          <cell r="M145" t="str">
            <v/>
          </cell>
        </row>
        <row r="146">
          <cell r="M146" t="str">
            <v/>
          </cell>
        </row>
        <row r="147">
          <cell r="M147" t="str">
            <v/>
          </cell>
        </row>
        <row r="148">
          <cell r="M148" t="str">
            <v/>
          </cell>
        </row>
        <row r="149">
          <cell r="M149" t="str">
            <v/>
          </cell>
        </row>
        <row r="150">
          <cell r="M150" t="str">
            <v/>
          </cell>
        </row>
        <row r="151">
          <cell r="M151" t="str">
            <v/>
          </cell>
        </row>
        <row r="152">
          <cell r="M152" t="str">
            <v/>
          </cell>
        </row>
        <row r="153">
          <cell r="M153" t="str">
            <v/>
          </cell>
        </row>
        <row r="154">
          <cell r="M154" t="str">
            <v/>
          </cell>
        </row>
        <row r="155">
          <cell r="M155" t="str">
            <v/>
          </cell>
        </row>
        <row r="156">
          <cell r="M156" t="str">
            <v/>
          </cell>
        </row>
        <row r="157">
          <cell r="M157" t="str">
            <v/>
          </cell>
        </row>
        <row r="158">
          <cell r="M158" t="str">
            <v/>
          </cell>
        </row>
        <row r="159">
          <cell r="M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</sheetData>
      <sheetData sheetId="11">
        <row r="5">
          <cell r="C5" t="str">
            <v>Anna Breuer</v>
          </cell>
          <cell r="D5" t="str">
            <v>RF Gut Mankartzhof e.V.</v>
          </cell>
          <cell r="L5">
            <v>7</v>
          </cell>
          <cell r="M5">
            <v>1400</v>
          </cell>
        </row>
        <row r="6">
          <cell r="C6" t="str">
            <v>Madlin Tillmann</v>
          </cell>
          <cell r="D6" t="str">
            <v>RC Gut Neuhaus Grevenbroich e.V.</v>
          </cell>
          <cell r="L6">
            <v>7.4</v>
          </cell>
          <cell r="M6">
            <v>1480</v>
          </cell>
        </row>
        <row r="7">
          <cell r="C7" t="str">
            <v>Frederike Kurth</v>
          </cell>
          <cell r="D7" t="str">
            <v>RV Osterath e.V. 3</v>
          </cell>
          <cell r="L7">
            <v>0</v>
          </cell>
          <cell r="M7">
            <v>0</v>
          </cell>
        </row>
        <row r="8">
          <cell r="C8" t="str">
            <v>Elisa Schinke</v>
          </cell>
          <cell r="D8" t="str">
            <v>RV Osterath e.V. 2</v>
          </cell>
          <cell r="L8">
            <v>7</v>
          </cell>
          <cell r="M8">
            <v>1400</v>
          </cell>
        </row>
        <row r="9">
          <cell r="C9" t="str">
            <v>Giulia Twelker</v>
          </cell>
          <cell r="D9" t="str">
            <v xml:space="preserve">Förderkreis Dressur im KPSV Neuss e.V. </v>
          </cell>
          <cell r="L9">
            <v>6.9</v>
          </cell>
          <cell r="M9">
            <v>1380</v>
          </cell>
        </row>
        <row r="10">
          <cell r="C10" t="str">
            <v>Alix von Borries</v>
          </cell>
          <cell r="D10" t="str">
            <v>RV Osterath e.V. 3</v>
          </cell>
          <cell r="L10">
            <v>6.2</v>
          </cell>
          <cell r="M10">
            <v>1240</v>
          </cell>
        </row>
        <row r="11">
          <cell r="C11" t="str">
            <v>Kemi Koersgen</v>
          </cell>
          <cell r="D11" t="str">
            <v xml:space="preserve">RV Uedesheim­Stüttgen 1926 e.V. </v>
          </cell>
          <cell r="L11">
            <v>7.2</v>
          </cell>
          <cell r="M11">
            <v>1440</v>
          </cell>
        </row>
        <row r="12">
          <cell r="C12" t="str">
            <v>Lena Kneis</v>
          </cell>
          <cell r="D12" t="str">
            <v xml:space="preserve">RV Wevelinghoven e.V. </v>
          </cell>
          <cell r="L12">
            <v>6.7</v>
          </cell>
          <cell r="M12">
            <v>1340</v>
          </cell>
        </row>
        <row r="13">
          <cell r="C13" t="str">
            <v>Romy Castenow</v>
          </cell>
          <cell r="D13" t="str">
            <v>RV Osterath e.V. 1</v>
          </cell>
          <cell r="L13">
            <v>0</v>
          </cell>
          <cell r="M13">
            <v>0</v>
          </cell>
        </row>
        <row r="14">
          <cell r="M14" t="str">
            <v/>
          </cell>
        </row>
        <row r="15">
          <cell r="M15" t="str">
            <v/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 t="str">
            <v/>
          </cell>
        </row>
        <row r="19">
          <cell r="M19" t="str">
            <v/>
          </cell>
        </row>
        <row r="20">
          <cell r="M20" t="str">
            <v/>
          </cell>
        </row>
        <row r="21">
          <cell r="M21" t="str">
            <v/>
          </cell>
        </row>
        <row r="22">
          <cell r="M22" t="str">
            <v/>
          </cell>
        </row>
        <row r="23">
          <cell r="M23" t="str">
            <v/>
          </cell>
        </row>
        <row r="24">
          <cell r="M24" t="str">
            <v/>
          </cell>
        </row>
        <row r="25">
          <cell r="M25" t="str">
            <v/>
          </cell>
        </row>
        <row r="26">
          <cell r="M26" t="str">
            <v/>
          </cell>
        </row>
        <row r="27">
          <cell r="M27" t="str">
            <v/>
          </cell>
        </row>
        <row r="28">
          <cell r="M28" t="str">
            <v/>
          </cell>
        </row>
        <row r="29">
          <cell r="M29" t="str">
            <v/>
          </cell>
        </row>
        <row r="30">
          <cell r="M30" t="str">
            <v/>
          </cell>
        </row>
        <row r="31">
          <cell r="M31" t="str">
            <v/>
          </cell>
        </row>
        <row r="32">
          <cell r="M32" t="str">
            <v/>
          </cell>
        </row>
        <row r="33">
          <cell r="M33" t="str">
            <v/>
          </cell>
        </row>
        <row r="34">
          <cell r="M34" t="str">
            <v/>
          </cell>
        </row>
        <row r="35">
          <cell r="M35" t="str">
            <v/>
          </cell>
        </row>
        <row r="36">
          <cell r="M36" t="str">
            <v/>
          </cell>
        </row>
        <row r="37">
          <cell r="M37" t="str">
            <v/>
          </cell>
        </row>
        <row r="38">
          <cell r="M38" t="str">
            <v/>
          </cell>
        </row>
        <row r="39">
          <cell r="M39" t="str">
            <v/>
          </cell>
        </row>
        <row r="40">
          <cell r="M40" t="str">
            <v/>
          </cell>
        </row>
        <row r="41">
          <cell r="M41" t="str">
            <v/>
          </cell>
        </row>
        <row r="42">
          <cell r="M42" t="str">
            <v/>
          </cell>
        </row>
        <row r="43">
          <cell r="M43" t="str">
            <v/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 t="str">
            <v/>
          </cell>
        </row>
        <row r="47">
          <cell r="M47" t="str">
            <v/>
          </cell>
        </row>
        <row r="48">
          <cell r="M48" t="str">
            <v/>
          </cell>
        </row>
        <row r="49">
          <cell r="M49" t="str">
            <v/>
          </cell>
        </row>
        <row r="50">
          <cell r="M50" t="str">
            <v/>
          </cell>
        </row>
        <row r="51">
          <cell r="M51" t="str">
            <v/>
          </cell>
        </row>
        <row r="52">
          <cell r="M52" t="str">
            <v/>
          </cell>
        </row>
        <row r="53">
          <cell r="M53" t="str">
            <v/>
          </cell>
        </row>
        <row r="54">
          <cell r="M54" t="str">
            <v/>
          </cell>
        </row>
        <row r="55">
          <cell r="M55" t="str">
            <v/>
          </cell>
        </row>
        <row r="56">
          <cell r="M56" t="str">
            <v/>
          </cell>
        </row>
        <row r="57">
          <cell r="M57" t="str">
            <v/>
          </cell>
        </row>
        <row r="58">
          <cell r="M58" t="str">
            <v/>
          </cell>
        </row>
        <row r="59">
          <cell r="M59" t="str">
            <v/>
          </cell>
        </row>
        <row r="60">
          <cell r="M60" t="str">
            <v/>
          </cell>
        </row>
        <row r="61">
          <cell r="M61" t="str">
            <v/>
          </cell>
        </row>
        <row r="62">
          <cell r="M62" t="str">
            <v/>
          </cell>
        </row>
        <row r="63">
          <cell r="M63" t="str">
            <v/>
          </cell>
        </row>
        <row r="64">
          <cell r="M64" t="str">
            <v/>
          </cell>
        </row>
        <row r="65">
          <cell r="M65" t="str">
            <v/>
          </cell>
        </row>
        <row r="66">
          <cell r="M66" t="str">
            <v/>
          </cell>
        </row>
        <row r="67">
          <cell r="M67" t="str">
            <v/>
          </cell>
        </row>
        <row r="68">
          <cell r="M68" t="str">
            <v/>
          </cell>
        </row>
        <row r="69">
          <cell r="M69" t="str">
            <v/>
          </cell>
        </row>
        <row r="70">
          <cell r="M70" t="str">
            <v/>
          </cell>
        </row>
        <row r="71">
          <cell r="M71" t="str">
            <v/>
          </cell>
        </row>
        <row r="72">
          <cell r="M72" t="str">
            <v/>
          </cell>
        </row>
        <row r="73">
          <cell r="M73" t="str">
            <v/>
          </cell>
        </row>
        <row r="74">
          <cell r="M74" t="str">
            <v/>
          </cell>
        </row>
        <row r="75">
          <cell r="M75" t="str">
            <v/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 t="str">
            <v/>
          </cell>
        </row>
        <row r="79">
          <cell r="M79" t="str">
            <v/>
          </cell>
        </row>
        <row r="80">
          <cell r="M80" t="str">
            <v/>
          </cell>
        </row>
        <row r="81">
          <cell r="M81" t="str">
            <v/>
          </cell>
        </row>
        <row r="82">
          <cell r="M82" t="str">
            <v/>
          </cell>
        </row>
        <row r="83">
          <cell r="M83" t="str">
            <v/>
          </cell>
        </row>
        <row r="84">
          <cell r="M84" t="str">
            <v/>
          </cell>
        </row>
        <row r="85">
          <cell r="M85" t="str">
            <v/>
          </cell>
        </row>
        <row r="86">
          <cell r="M86" t="str">
            <v/>
          </cell>
        </row>
        <row r="87">
          <cell r="M87" t="str">
            <v/>
          </cell>
        </row>
        <row r="88">
          <cell r="M88" t="str">
            <v/>
          </cell>
        </row>
        <row r="89">
          <cell r="M89" t="str">
            <v/>
          </cell>
        </row>
        <row r="90">
          <cell r="M90" t="str">
            <v/>
          </cell>
        </row>
        <row r="91">
          <cell r="M91" t="str">
            <v/>
          </cell>
        </row>
        <row r="92">
          <cell r="M92" t="str">
            <v/>
          </cell>
        </row>
        <row r="93">
          <cell r="M93" t="str">
            <v/>
          </cell>
        </row>
        <row r="94">
          <cell r="M94" t="str">
            <v/>
          </cell>
        </row>
        <row r="95">
          <cell r="M95" t="str">
            <v/>
          </cell>
        </row>
        <row r="96">
          <cell r="M96" t="str">
            <v/>
          </cell>
        </row>
        <row r="97">
          <cell r="M97" t="str">
            <v/>
          </cell>
        </row>
        <row r="98">
          <cell r="M98" t="str">
            <v/>
          </cell>
        </row>
        <row r="99">
          <cell r="M99" t="str">
            <v/>
          </cell>
        </row>
        <row r="100">
          <cell r="M100" t="str">
            <v/>
          </cell>
        </row>
        <row r="101">
          <cell r="M101" t="str">
            <v/>
          </cell>
        </row>
        <row r="102">
          <cell r="M102" t="str">
            <v/>
          </cell>
        </row>
        <row r="103">
          <cell r="M103" t="str">
            <v/>
          </cell>
        </row>
        <row r="104">
          <cell r="M104" t="str">
            <v/>
          </cell>
        </row>
        <row r="105">
          <cell r="M105" t="str">
            <v/>
          </cell>
        </row>
        <row r="106">
          <cell r="M106" t="str">
            <v/>
          </cell>
        </row>
        <row r="107">
          <cell r="M107" t="str">
            <v/>
          </cell>
        </row>
        <row r="108">
          <cell r="M108" t="str">
            <v/>
          </cell>
        </row>
        <row r="109">
          <cell r="M109" t="str">
            <v/>
          </cell>
        </row>
        <row r="110">
          <cell r="M110" t="str">
            <v/>
          </cell>
        </row>
        <row r="111">
          <cell r="M111" t="str">
            <v/>
          </cell>
        </row>
        <row r="112">
          <cell r="M112" t="str">
            <v/>
          </cell>
        </row>
        <row r="113">
          <cell r="M113" t="str">
            <v/>
          </cell>
        </row>
        <row r="114">
          <cell r="M114" t="str">
            <v/>
          </cell>
        </row>
        <row r="115">
          <cell r="M115" t="str">
            <v/>
          </cell>
        </row>
        <row r="116">
          <cell r="M116" t="str">
            <v/>
          </cell>
        </row>
        <row r="117">
          <cell r="M117" t="str">
            <v/>
          </cell>
        </row>
        <row r="118">
          <cell r="M118" t="str">
            <v/>
          </cell>
        </row>
        <row r="119">
          <cell r="M119" t="str">
            <v/>
          </cell>
        </row>
        <row r="120">
          <cell r="M120" t="str">
            <v/>
          </cell>
        </row>
        <row r="121">
          <cell r="M121" t="str">
            <v/>
          </cell>
        </row>
        <row r="122">
          <cell r="M122" t="str">
            <v/>
          </cell>
        </row>
        <row r="123">
          <cell r="M123" t="str">
            <v/>
          </cell>
        </row>
        <row r="124">
          <cell r="M124" t="str">
            <v/>
          </cell>
        </row>
        <row r="125">
          <cell r="M125" t="str">
            <v/>
          </cell>
        </row>
        <row r="126">
          <cell r="M126" t="str">
            <v/>
          </cell>
        </row>
        <row r="127">
          <cell r="M127" t="str">
            <v/>
          </cell>
        </row>
        <row r="128">
          <cell r="M128" t="str">
            <v/>
          </cell>
        </row>
        <row r="129">
          <cell r="M129" t="str">
            <v/>
          </cell>
        </row>
        <row r="130">
          <cell r="M130" t="str">
            <v/>
          </cell>
        </row>
        <row r="131">
          <cell r="M131" t="str">
            <v/>
          </cell>
        </row>
        <row r="132">
          <cell r="M132" t="str">
            <v/>
          </cell>
        </row>
        <row r="133">
          <cell r="M133" t="str">
            <v/>
          </cell>
        </row>
        <row r="134">
          <cell r="M134" t="str">
            <v/>
          </cell>
        </row>
        <row r="135">
          <cell r="M135" t="str">
            <v/>
          </cell>
        </row>
        <row r="136">
          <cell r="M136" t="str">
            <v/>
          </cell>
        </row>
        <row r="137">
          <cell r="M137" t="str">
            <v/>
          </cell>
        </row>
        <row r="138">
          <cell r="M138" t="str">
            <v/>
          </cell>
        </row>
        <row r="139">
          <cell r="M139" t="str">
            <v/>
          </cell>
        </row>
        <row r="140">
          <cell r="M140" t="str">
            <v/>
          </cell>
        </row>
        <row r="141">
          <cell r="M141" t="str">
            <v/>
          </cell>
        </row>
        <row r="142">
          <cell r="M142" t="str">
            <v/>
          </cell>
        </row>
        <row r="143">
          <cell r="M143" t="str">
            <v/>
          </cell>
        </row>
        <row r="144">
          <cell r="M144" t="str">
            <v/>
          </cell>
        </row>
        <row r="145">
          <cell r="M145" t="str">
            <v/>
          </cell>
        </row>
        <row r="146">
          <cell r="M146" t="str">
            <v/>
          </cell>
        </row>
        <row r="147">
          <cell r="M147" t="str">
            <v/>
          </cell>
        </row>
        <row r="148">
          <cell r="M148" t="str">
            <v/>
          </cell>
        </row>
        <row r="149">
          <cell r="M149" t="str">
            <v/>
          </cell>
        </row>
        <row r="150">
          <cell r="M150" t="str">
            <v/>
          </cell>
        </row>
        <row r="151">
          <cell r="M151" t="str">
            <v/>
          </cell>
        </row>
        <row r="152">
          <cell r="M152" t="str">
            <v/>
          </cell>
        </row>
        <row r="153">
          <cell r="M153" t="str">
            <v/>
          </cell>
        </row>
        <row r="154">
          <cell r="M154" t="str">
            <v/>
          </cell>
        </row>
        <row r="155">
          <cell r="M155" t="str">
            <v/>
          </cell>
        </row>
        <row r="156">
          <cell r="M156" t="str">
            <v/>
          </cell>
        </row>
        <row r="157">
          <cell r="M157" t="str">
            <v/>
          </cell>
        </row>
        <row r="158">
          <cell r="M158" t="str">
            <v/>
          </cell>
        </row>
        <row r="159">
          <cell r="M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</sheetData>
      <sheetData sheetId="12">
        <row r="5">
          <cell r="C5" t="str">
            <v>Elisa Eicker</v>
          </cell>
          <cell r="D5" t="str">
            <v>PSV Klitzenhof e.V.</v>
          </cell>
          <cell r="L5">
            <v>8</v>
          </cell>
          <cell r="M5">
            <v>1600</v>
          </cell>
        </row>
        <row r="6">
          <cell r="C6" t="str">
            <v>Hannah Küppers</v>
          </cell>
          <cell r="D6" t="str">
            <v xml:space="preserve">RV von Bredow Keppeln </v>
          </cell>
          <cell r="M6" t="str">
            <v/>
          </cell>
        </row>
        <row r="7">
          <cell r="C7" t="str">
            <v>Luca Giese</v>
          </cell>
          <cell r="D7" t="str">
            <v xml:space="preserve">RV Uedesheim­Stüttgen 1926 e.V. </v>
          </cell>
          <cell r="L7">
            <v>6</v>
          </cell>
          <cell r="M7">
            <v>1200</v>
          </cell>
        </row>
        <row r="8">
          <cell r="C8" t="str">
            <v>Antonia Lange</v>
          </cell>
          <cell r="D8" t="str">
            <v>Neuss­Grefrather Reitclub 1983 e.V. 1</v>
          </cell>
          <cell r="L8">
            <v>7.6</v>
          </cell>
          <cell r="M8">
            <v>1520</v>
          </cell>
        </row>
        <row r="9">
          <cell r="C9" t="str">
            <v>Carina Krieg</v>
          </cell>
          <cell r="D9" t="str">
            <v>RV Osterath e.V. 4</v>
          </cell>
          <cell r="L9">
            <v>7</v>
          </cell>
          <cell r="M9">
            <v>1400</v>
          </cell>
        </row>
        <row r="10">
          <cell r="C10" t="str">
            <v>Evelyn Stocks</v>
          </cell>
          <cell r="D10" t="str">
            <v>RV Osterath e.V. 5</v>
          </cell>
          <cell r="L10">
            <v>7.2</v>
          </cell>
          <cell r="M10">
            <v>1440</v>
          </cell>
        </row>
        <row r="11">
          <cell r="M11" t="str">
            <v/>
          </cell>
        </row>
        <row r="12">
          <cell r="M12" t="str">
            <v/>
          </cell>
        </row>
        <row r="13">
          <cell r="M13" t="str">
            <v/>
          </cell>
        </row>
        <row r="14">
          <cell r="M14" t="str">
            <v/>
          </cell>
        </row>
        <row r="15">
          <cell r="M15" t="str">
            <v/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 t="str">
            <v/>
          </cell>
        </row>
        <row r="19">
          <cell r="M19" t="str">
            <v/>
          </cell>
        </row>
        <row r="20">
          <cell r="M20" t="str">
            <v/>
          </cell>
        </row>
        <row r="21">
          <cell r="M21" t="str">
            <v/>
          </cell>
        </row>
        <row r="22">
          <cell r="M22" t="str">
            <v/>
          </cell>
        </row>
        <row r="23">
          <cell r="M23" t="str">
            <v/>
          </cell>
        </row>
        <row r="24">
          <cell r="M24" t="str">
            <v/>
          </cell>
        </row>
        <row r="25">
          <cell r="M25" t="str">
            <v/>
          </cell>
        </row>
        <row r="26">
          <cell r="M26" t="str">
            <v/>
          </cell>
        </row>
        <row r="27">
          <cell r="M27" t="str">
            <v/>
          </cell>
        </row>
        <row r="28">
          <cell r="M28" t="str">
            <v/>
          </cell>
        </row>
        <row r="29">
          <cell r="M29" t="str">
            <v/>
          </cell>
        </row>
        <row r="30">
          <cell r="M30" t="str">
            <v/>
          </cell>
        </row>
        <row r="31">
          <cell r="M31" t="str">
            <v/>
          </cell>
        </row>
        <row r="32">
          <cell r="M32" t="str">
            <v/>
          </cell>
        </row>
        <row r="33">
          <cell r="M33" t="str">
            <v/>
          </cell>
        </row>
        <row r="34">
          <cell r="M34" t="str">
            <v/>
          </cell>
        </row>
        <row r="35">
          <cell r="M35" t="str">
            <v/>
          </cell>
        </row>
        <row r="36">
          <cell r="M36" t="str">
            <v/>
          </cell>
        </row>
        <row r="37">
          <cell r="M37" t="str">
            <v/>
          </cell>
        </row>
        <row r="38">
          <cell r="M38" t="str">
            <v/>
          </cell>
        </row>
        <row r="39">
          <cell r="M39" t="str">
            <v/>
          </cell>
        </row>
        <row r="40">
          <cell r="M40" t="str">
            <v/>
          </cell>
        </row>
        <row r="41">
          <cell r="M41" t="str">
            <v/>
          </cell>
        </row>
        <row r="42">
          <cell r="M42" t="str">
            <v/>
          </cell>
        </row>
        <row r="43">
          <cell r="M43" t="str">
            <v/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 t="str">
            <v/>
          </cell>
        </row>
        <row r="47">
          <cell r="M47" t="str">
            <v/>
          </cell>
        </row>
        <row r="48">
          <cell r="M48" t="str">
            <v/>
          </cell>
        </row>
        <row r="49">
          <cell r="M49" t="str">
            <v/>
          </cell>
        </row>
        <row r="50">
          <cell r="M50" t="str">
            <v/>
          </cell>
        </row>
        <row r="51">
          <cell r="M51" t="str">
            <v/>
          </cell>
        </row>
        <row r="52">
          <cell r="M52" t="str">
            <v/>
          </cell>
        </row>
        <row r="53">
          <cell r="M53" t="str">
            <v/>
          </cell>
        </row>
        <row r="54">
          <cell r="M54" t="str">
            <v/>
          </cell>
        </row>
        <row r="55">
          <cell r="M55" t="str">
            <v/>
          </cell>
        </row>
        <row r="56">
          <cell r="M56" t="str">
            <v/>
          </cell>
        </row>
        <row r="57">
          <cell r="M57" t="str">
            <v/>
          </cell>
        </row>
        <row r="58">
          <cell r="M58" t="str">
            <v/>
          </cell>
        </row>
        <row r="59">
          <cell r="M59" t="str">
            <v/>
          </cell>
        </row>
        <row r="60">
          <cell r="M60" t="str">
            <v/>
          </cell>
        </row>
        <row r="61">
          <cell r="M61" t="str">
            <v/>
          </cell>
        </row>
        <row r="62">
          <cell r="M62" t="str">
            <v/>
          </cell>
        </row>
        <row r="63">
          <cell r="M63" t="str">
            <v/>
          </cell>
        </row>
        <row r="64">
          <cell r="M64" t="str">
            <v/>
          </cell>
        </row>
        <row r="65">
          <cell r="M65" t="str">
            <v/>
          </cell>
        </row>
        <row r="66">
          <cell r="M66" t="str">
            <v/>
          </cell>
        </row>
        <row r="67">
          <cell r="M67" t="str">
            <v/>
          </cell>
        </row>
        <row r="68">
          <cell r="M68" t="str">
            <v/>
          </cell>
        </row>
        <row r="69">
          <cell r="M69" t="str">
            <v/>
          </cell>
        </row>
        <row r="70">
          <cell r="M70" t="str">
            <v/>
          </cell>
        </row>
        <row r="71">
          <cell r="M71" t="str">
            <v/>
          </cell>
        </row>
        <row r="72">
          <cell r="M72" t="str">
            <v/>
          </cell>
        </row>
        <row r="73">
          <cell r="M73" t="str">
            <v/>
          </cell>
        </row>
        <row r="74">
          <cell r="M74" t="str">
            <v/>
          </cell>
        </row>
        <row r="75">
          <cell r="M75" t="str">
            <v/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 t="str">
            <v/>
          </cell>
        </row>
        <row r="79">
          <cell r="M79" t="str">
            <v/>
          </cell>
        </row>
        <row r="80">
          <cell r="M80" t="str">
            <v/>
          </cell>
        </row>
        <row r="81">
          <cell r="M81" t="str">
            <v/>
          </cell>
        </row>
        <row r="82">
          <cell r="M82" t="str">
            <v/>
          </cell>
        </row>
        <row r="83">
          <cell r="M83" t="str">
            <v/>
          </cell>
        </row>
        <row r="84">
          <cell r="M84" t="str">
            <v/>
          </cell>
        </row>
        <row r="85">
          <cell r="M85" t="str">
            <v/>
          </cell>
        </row>
        <row r="86">
          <cell r="M86" t="str">
            <v/>
          </cell>
        </row>
        <row r="87">
          <cell r="M87" t="str">
            <v/>
          </cell>
        </row>
        <row r="88">
          <cell r="M88" t="str">
            <v/>
          </cell>
        </row>
        <row r="89">
          <cell r="M89" t="str">
            <v/>
          </cell>
        </row>
        <row r="90">
          <cell r="M90" t="str">
            <v/>
          </cell>
        </row>
        <row r="91">
          <cell r="M91" t="str">
            <v/>
          </cell>
        </row>
        <row r="92">
          <cell r="M92" t="str">
            <v/>
          </cell>
        </row>
        <row r="93">
          <cell r="M93" t="str">
            <v/>
          </cell>
        </row>
        <row r="94">
          <cell r="M94" t="str">
            <v/>
          </cell>
        </row>
        <row r="95">
          <cell r="M95" t="str">
            <v/>
          </cell>
        </row>
        <row r="96">
          <cell r="M96" t="str">
            <v/>
          </cell>
        </row>
        <row r="97">
          <cell r="M97" t="str">
            <v/>
          </cell>
        </row>
        <row r="98">
          <cell r="M98" t="str">
            <v/>
          </cell>
        </row>
        <row r="99">
          <cell r="M99" t="str">
            <v/>
          </cell>
        </row>
        <row r="100">
          <cell r="M100" t="str">
            <v/>
          </cell>
        </row>
        <row r="101">
          <cell r="M101" t="str">
            <v/>
          </cell>
        </row>
        <row r="102">
          <cell r="M102" t="str">
            <v/>
          </cell>
        </row>
        <row r="103">
          <cell r="M103" t="str">
            <v/>
          </cell>
        </row>
        <row r="104">
          <cell r="M104" t="str">
            <v/>
          </cell>
        </row>
        <row r="105">
          <cell r="M105" t="str">
            <v/>
          </cell>
        </row>
        <row r="106">
          <cell r="M106" t="str">
            <v/>
          </cell>
        </row>
        <row r="107">
          <cell r="M107" t="str">
            <v/>
          </cell>
        </row>
        <row r="108">
          <cell r="M108" t="str">
            <v/>
          </cell>
        </row>
        <row r="109">
          <cell r="M109" t="str">
            <v/>
          </cell>
        </row>
        <row r="110">
          <cell r="M110" t="str">
            <v/>
          </cell>
        </row>
        <row r="111">
          <cell r="M111" t="str">
            <v/>
          </cell>
        </row>
        <row r="112">
          <cell r="M112" t="str">
            <v/>
          </cell>
        </row>
        <row r="113">
          <cell r="M113" t="str">
            <v/>
          </cell>
        </row>
        <row r="114">
          <cell r="M114" t="str">
            <v/>
          </cell>
        </row>
        <row r="115">
          <cell r="M115" t="str">
            <v/>
          </cell>
        </row>
        <row r="116">
          <cell r="M116" t="str">
            <v/>
          </cell>
        </row>
        <row r="117">
          <cell r="M117" t="str">
            <v/>
          </cell>
        </row>
        <row r="118">
          <cell r="M118" t="str">
            <v/>
          </cell>
        </row>
        <row r="119">
          <cell r="M119" t="str">
            <v/>
          </cell>
        </row>
        <row r="120">
          <cell r="M120" t="str">
            <v/>
          </cell>
        </row>
        <row r="121">
          <cell r="M121" t="str">
            <v/>
          </cell>
        </row>
        <row r="122">
          <cell r="M122" t="str">
            <v/>
          </cell>
        </row>
        <row r="123">
          <cell r="M123" t="str">
            <v/>
          </cell>
        </row>
        <row r="124">
          <cell r="M124" t="str">
            <v/>
          </cell>
        </row>
        <row r="125">
          <cell r="M125" t="str">
            <v/>
          </cell>
        </row>
        <row r="126">
          <cell r="M126" t="str">
            <v/>
          </cell>
        </row>
        <row r="127">
          <cell r="M127" t="str">
            <v/>
          </cell>
        </row>
        <row r="128">
          <cell r="M128" t="str">
            <v/>
          </cell>
        </row>
        <row r="129">
          <cell r="M129" t="str">
            <v/>
          </cell>
        </row>
        <row r="130">
          <cell r="M130" t="str">
            <v/>
          </cell>
        </row>
        <row r="131">
          <cell r="M131" t="str">
            <v/>
          </cell>
        </row>
        <row r="132">
          <cell r="M132" t="str">
            <v/>
          </cell>
        </row>
        <row r="133">
          <cell r="M133" t="str">
            <v/>
          </cell>
        </row>
        <row r="134">
          <cell r="M134" t="str">
            <v/>
          </cell>
        </row>
        <row r="135">
          <cell r="M135" t="str">
            <v/>
          </cell>
        </row>
        <row r="136">
          <cell r="M136" t="str">
            <v/>
          </cell>
        </row>
        <row r="137">
          <cell r="M137" t="str">
            <v/>
          </cell>
        </row>
        <row r="138">
          <cell r="M138" t="str">
            <v/>
          </cell>
        </row>
        <row r="139">
          <cell r="M139" t="str">
            <v/>
          </cell>
        </row>
        <row r="140">
          <cell r="M140" t="str">
            <v/>
          </cell>
        </row>
        <row r="141">
          <cell r="M141" t="str">
            <v/>
          </cell>
        </row>
        <row r="142">
          <cell r="M142" t="str">
            <v/>
          </cell>
        </row>
        <row r="143">
          <cell r="M143" t="str">
            <v/>
          </cell>
        </row>
        <row r="144">
          <cell r="M144" t="str">
            <v/>
          </cell>
        </row>
        <row r="145">
          <cell r="M145" t="str">
            <v/>
          </cell>
        </row>
        <row r="146">
          <cell r="M146" t="str">
            <v/>
          </cell>
        </row>
        <row r="147">
          <cell r="M147" t="str">
            <v/>
          </cell>
        </row>
        <row r="148">
          <cell r="M148" t="str">
            <v/>
          </cell>
        </row>
        <row r="149">
          <cell r="M149" t="str">
            <v/>
          </cell>
        </row>
        <row r="150">
          <cell r="M150" t="str">
            <v/>
          </cell>
        </row>
        <row r="151">
          <cell r="M151" t="str">
            <v/>
          </cell>
        </row>
        <row r="152">
          <cell r="M152" t="str">
            <v/>
          </cell>
        </row>
        <row r="153">
          <cell r="M153" t="str">
            <v/>
          </cell>
        </row>
        <row r="154">
          <cell r="M154" t="str">
            <v/>
          </cell>
        </row>
        <row r="155">
          <cell r="M155" t="str">
            <v/>
          </cell>
        </row>
        <row r="156">
          <cell r="M156" t="str">
            <v/>
          </cell>
        </row>
        <row r="157">
          <cell r="M157" t="str">
            <v/>
          </cell>
        </row>
        <row r="158">
          <cell r="M158" t="str">
            <v/>
          </cell>
        </row>
        <row r="159">
          <cell r="M159" t="str">
            <v/>
          </cell>
        </row>
        <row r="160">
          <cell r="M160" t="str">
            <v/>
          </cell>
        </row>
        <row r="161">
          <cell r="M161" t="str">
            <v/>
          </cell>
        </row>
        <row r="162">
          <cell r="M162" t="str">
            <v/>
          </cell>
        </row>
        <row r="163">
          <cell r="M163" t="str">
            <v/>
          </cell>
        </row>
        <row r="164">
          <cell r="M164" t="str">
            <v/>
          </cell>
        </row>
        <row r="165">
          <cell r="M165" t="str">
            <v/>
          </cell>
        </row>
        <row r="166">
          <cell r="M166" t="str">
            <v/>
          </cell>
        </row>
        <row r="167">
          <cell r="M167" t="str">
            <v/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 t="str">
            <v/>
          </cell>
        </row>
        <row r="171">
          <cell r="M171" t="str">
            <v/>
          </cell>
        </row>
        <row r="172">
          <cell r="M172" t="str">
            <v/>
          </cell>
        </row>
        <row r="173">
          <cell r="M173" t="str">
            <v/>
          </cell>
        </row>
        <row r="174">
          <cell r="M174" t="str">
            <v/>
          </cell>
        </row>
        <row r="175">
          <cell r="M175" t="str">
            <v/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 t="str">
            <v/>
          </cell>
        </row>
        <row r="179">
          <cell r="M179" t="str">
            <v/>
          </cell>
        </row>
        <row r="180">
          <cell r="M180" t="str">
            <v/>
          </cell>
        </row>
        <row r="181">
          <cell r="M181" t="str">
            <v/>
          </cell>
        </row>
        <row r="182">
          <cell r="M182" t="str">
            <v/>
          </cell>
        </row>
        <row r="183">
          <cell r="M183" t="str">
            <v/>
          </cell>
        </row>
        <row r="184">
          <cell r="M184" t="str">
            <v/>
          </cell>
        </row>
        <row r="185">
          <cell r="M185" t="str">
            <v/>
          </cell>
        </row>
        <row r="186">
          <cell r="M186" t="str">
            <v/>
          </cell>
        </row>
        <row r="187">
          <cell r="M187" t="str">
            <v/>
          </cell>
        </row>
        <row r="188">
          <cell r="M188" t="str">
            <v/>
          </cell>
        </row>
        <row r="189">
          <cell r="M189" t="str">
            <v/>
          </cell>
        </row>
        <row r="190">
          <cell r="M190" t="str">
            <v/>
          </cell>
        </row>
        <row r="191">
          <cell r="M191" t="str">
            <v/>
          </cell>
        </row>
        <row r="192">
          <cell r="M192" t="str">
            <v/>
          </cell>
        </row>
        <row r="193">
          <cell r="M193" t="str">
            <v/>
          </cell>
        </row>
        <row r="194">
          <cell r="M194" t="str">
            <v/>
          </cell>
        </row>
        <row r="195">
          <cell r="M195" t="str">
            <v/>
          </cell>
        </row>
        <row r="196">
          <cell r="M196" t="str">
            <v/>
          </cell>
        </row>
        <row r="197">
          <cell r="M197" t="str">
            <v/>
          </cell>
        </row>
        <row r="198">
          <cell r="M198" t="str">
            <v/>
          </cell>
        </row>
        <row r="199">
          <cell r="M199" t="str">
            <v/>
          </cell>
        </row>
        <row r="200">
          <cell r="M200" t="str">
            <v/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7"/>
  <sheetViews>
    <sheetView tabSelected="1" topLeftCell="A23" workbookViewId="0">
      <selection activeCell="E13" sqref="E13"/>
    </sheetView>
  </sheetViews>
  <sheetFormatPr baseColWidth="10" defaultColWidth="9.140625" defaultRowHeight="15" x14ac:dyDescent="0.25"/>
  <cols>
    <col min="2" max="2" width="19.5703125" bestFit="1" customWidth="1"/>
    <col min="3" max="3" width="9.42578125" bestFit="1" customWidth="1"/>
    <col min="4" max="4" width="5.28515625" bestFit="1" customWidth="1"/>
    <col min="5" max="5" width="11" bestFit="1" customWidth="1"/>
    <col min="6" max="6" width="23.85546875" bestFit="1" customWidth="1"/>
    <col min="7" max="7" width="37" bestFit="1" customWidth="1"/>
    <col min="8" max="8" width="8.85546875" hidden="1" customWidth="1"/>
    <col min="9" max="9" width="9" hidden="1" customWidth="1"/>
    <col min="10" max="13" width="8.85546875" hidden="1" customWidth="1"/>
    <col min="14" max="18" width="0" hidden="1" customWidth="1"/>
    <col min="19" max="19" width="18.28515625" hidden="1" customWidth="1"/>
    <col min="29" max="29" width="0" hidden="1" customWidth="1"/>
  </cols>
  <sheetData>
    <row r="1" spans="1:31" s="5" customFormat="1" ht="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5" t="s">
        <v>27</v>
      </c>
      <c r="AC1" s="4" t="s">
        <v>28</v>
      </c>
      <c r="AD1" s="6"/>
    </row>
    <row r="2" spans="1:31" s="7" customFormat="1" x14ac:dyDescent="0.25">
      <c r="A2" s="2" t="s">
        <v>29</v>
      </c>
      <c r="B2" s="2" t="s">
        <v>29</v>
      </c>
      <c r="C2" s="2" t="s">
        <v>29</v>
      </c>
      <c r="D2" s="2" t="s">
        <v>30</v>
      </c>
      <c r="E2" s="2" t="s">
        <v>29</v>
      </c>
      <c r="F2" s="2" t="s">
        <v>31</v>
      </c>
      <c r="G2" s="2" t="s">
        <v>29</v>
      </c>
      <c r="H2" s="2" t="s">
        <v>29</v>
      </c>
      <c r="I2" s="2" t="s">
        <v>29</v>
      </c>
      <c r="J2" s="2" t="s">
        <v>29</v>
      </c>
      <c r="K2" s="2" t="s">
        <v>29</v>
      </c>
      <c r="L2" s="2" t="s">
        <v>29</v>
      </c>
      <c r="M2" s="2" t="s">
        <v>29</v>
      </c>
      <c r="N2" s="2"/>
      <c r="O2" s="2"/>
      <c r="P2" s="2"/>
      <c r="Q2" s="2"/>
      <c r="R2" s="2"/>
      <c r="S2" s="2"/>
      <c r="T2" s="7" t="str">
        <f>IFERROR(VLOOKUP($B2,'[1]Laufen 2000m'!$B$5:$P$199,12,FALSE),IFERROR(VLOOKUP($B2,'[1]Laufen 3000m'!$B$5:$P$200,12,FALSE),"0"))</f>
        <v>0</v>
      </c>
      <c r="U2" s="7" t="str">
        <f>IFERROR(VLOOKUP($B2,'[1]Laufen 2000m'!$B$5:$P$199,15,FALSE),IFERROR(VLOOKUP($B2,'[1]Laufen 3000m'!$B$5:$P$200,15,FALSE),"0"))</f>
        <v>0</v>
      </c>
      <c r="V2" s="7" t="str">
        <f>IFERROR(VLOOKUP($B2,[1]Schwimmen!$B$5:$O$200,11,FALSE),"0")</f>
        <v>0</v>
      </c>
      <c r="W2" s="7" t="str">
        <f>IFERROR(VLOOKUP($B2,[1]Schwimmen!$B$5:$O$200,14,FALSE),"0")</f>
        <v>0</v>
      </c>
      <c r="X2" s="7" t="str">
        <f>IFERROR(VLOOKUP($B2,'[1]Dressur-E'!$C$5:$M$200,10,FALSE),IFERROR(VLOOKUP($B2,'[1]Dressur-A'!$C$5:$M$200,10,FALSE),"0"))</f>
        <v>0</v>
      </c>
      <c r="Y2" s="7" t="str">
        <f>IFERROR(VLOOKUP($B2,'[1]Dressur-E'!$C$5:$M$200,11,FALSE),IFERROR(VLOOKUP($B2,'[1]Dressur-A'!$C$5:$M$200,11,FALSE),"0"))</f>
        <v>0</v>
      </c>
      <c r="Z2" s="7" t="str">
        <f>IFERROR(VLOOKUP($B2,'[1]Springen-E'!$C$5:$M$200,10,FALSE),IFERROR(VLOOKUP($B2,'[1]Springen-A'!$C$5:$M$200,10,FALSE),"0"))</f>
        <v>0</v>
      </c>
      <c r="AA2" s="7" t="str">
        <f>IFERROR(VLOOKUP($B2,'[1]Springen-E'!$C$5:$M$200,11,FALSE),IFERROR(VLOOKUP($B2,'[1]Springen-A'!$C$5:$M$200,11,FALSE),"0"))</f>
        <v>0</v>
      </c>
      <c r="AB2" s="7">
        <f t="shared" ref="AB2:AB57" si="0">IFERROR(SUM(W2+U2+Y2+AA2),"")</f>
        <v>0</v>
      </c>
      <c r="AC2" s="7">
        <f>SUMIFS($U$6:$U$200,$G$6:$G$200,G2,$J$6:$J$200,"x")+SUMIFS($W$6:$W$200,$G$6:$G$200,G2,$K$6:$K$200,"x")+SUMIFS($Y$6:$Y$200,$G$6:$G$200,G2,$L$6:$L$200,"x")+SUMIFS($AA$6:$AA$200,$G$6:$G$200,G2,$M$6:$M$200,"x")</f>
        <v>0</v>
      </c>
      <c r="AD2" s="6"/>
    </row>
    <row r="3" spans="1:31" s="8" customFormat="1" x14ac:dyDescent="0.25">
      <c r="A3" s="2">
        <v>1</v>
      </c>
      <c r="B3" s="2" t="s">
        <v>32</v>
      </c>
      <c r="C3" s="2">
        <v>2008</v>
      </c>
      <c r="D3" s="2">
        <v>11</v>
      </c>
      <c r="E3" s="2" t="s">
        <v>33</v>
      </c>
      <c r="F3" s="2" t="s">
        <v>34</v>
      </c>
      <c r="G3" s="2" t="s">
        <v>35</v>
      </c>
      <c r="H3" s="2" t="s">
        <v>36</v>
      </c>
      <c r="I3" s="2" t="s">
        <v>29</v>
      </c>
      <c r="J3" s="2" t="s">
        <v>36</v>
      </c>
      <c r="K3" s="2" t="s">
        <v>29</v>
      </c>
      <c r="L3" s="2" t="s">
        <v>29</v>
      </c>
      <c r="M3" s="2" t="s">
        <v>29</v>
      </c>
      <c r="N3" s="2"/>
      <c r="O3" s="2"/>
      <c r="P3" s="2"/>
      <c r="Q3" s="2"/>
      <c r="R3" s="2"/>
      <c r="S3" s="2"/>
      <c r="T3" s="8">
        <f>IFERROR(VLOOKUP($B3,'[1]Laufen 2000m'!$B$5:$P$199,12,FALSE),IFERROR(VLOOKUP($B3,'[1]Laufen 3000m'!$B$5:$P$200,12,FALSE),"0"))</f>
        <v>10.29</v>
      </c>
      <c r="U3" s="8">
        <f>IFERROR(VLOOKUP($B3,'[1]Laufen 2000m'!$B$5:$P$199,15,FALSE),IFERROR(VLOOKUP($B3,'[1]Laufen 3000m'!$B$5:$P$200,15,FALSE),"0"))</f>
        <v>820</v>
      </c>
      <c r="V3" s="8" t="str">
        <f>IFERROR(VLOOKUP($B3,[1]Schwimmen!$B$5:$O$200,11,FALSE),"0")</f>
        <v>0</v>
      </c>
      <c r="W3" s="8" t="str">
        <f>IFERROR(VLOOKUP($B3,[1]Schwimmen!$B$5:$O$200,14,FALSE),"0")</f>
        <v>0</v>
      </c>
      <c r="X3" s="8" t="str">
        <f>IFERROR(VLOOKUP($B3,'[1]Dressur-E'!$C$5:$M$200,10,FALSE),IFERROR(VLOOKUP($B3,'[1]Dressur-A'!$C$5:$M$200,10,FALSE),"0"))</f>
        <v>0</v>
      </c>
      <c r="Y3" s="8" t="str">
        <f>IFERROR(VLOOKUP($B3,'[1]Dressur-E'!$C$5:$M$200,11,FALSE),IFERROR(VLOOKUP($B3,'[1]Dressur-A'!$C$5:$M$200,11,FALSE),"0"))</f>
        <v>0</v>
      </c>
      <c r="Z3" s="8" t="str">
        <f>IFERROR(VLOOKUP($B3,'[1]Springen-E'!$C$5:$M$200,10,FALSE),IFERROR(VLOOKUP($B3,'[1]Springen-A'!$C$5:$M$200,10,FALSE),"0"))</f>
        <v>0</v>
      </c>
      <c r="AA3" s="8" t="str">
        <f>IFERROR(VLOOKUP($B3,'[1]Springen-E'!$C$5:$M$200,11,FALSE),IFERROR(VLOOKUP($B3,'[1]Springen-A'!$C$5:$M$200,11,FALSE),"0"))</f>
        <v>0</v>
      </c>
      <c r="AB3" s="7">
        <f>IFERROR(SUM(W3+U3+Y3+AA3),"")</f>
        <v>820</v>
      </c>
      <c r="AC3" s="7">
        <f>SUMIFS($U$6:$U$200,$G$6:$G$200,G3,$J$6:$J$200,"x")+SUMIFS($W$6:$W$200,$G$6:$G$200,G3,$K$6:$K$200,"x")+SUMIFS($Y$6:$Y$200,$G$6:$G$200,G3,$L$6:$L$200,"x")+SUMIFS($AA$6:$AA$200,$G$6:$G$200,G3,$M$6:$M$200,"x")-AB6</f>
        <v>1240</v>
      </c>
      <c r="AD3" s="9">
        <v>200</v>
      </c>
      <c r="AE3" s="10">
        <f>SUM(AC3+AD3+AD4)</f>
        <v>1640</v>
      </c>
    </row>
    <row r="4" spans="1:31" s="8" customFormat="1" x14ac:dyDescent="0.25">
      <c r="A4" s="2">
        <v>2</v>
      </c>
      <c r="B4" s="2" t="s">
        <v>37</v>
      </c>
      <c r="C4" s="2">
        <v>2006</v>
      </c>
      <c r="D4" s="2">
        <v>13</v>
      </c>
      <c r="E4" s="2" t="s">
        <v>33</v>
      </c>
      <c r="F4" s="2" t="s">
        <v>38</v>
      </c>
      <c r="G4" s="2" t="s">
        <v>35</v>
      </c>
      <c r="H4" s="2" t="s">
        <v>36</v>
      </c>
      <c r="I4" s="2" t="s">
        <v>29</v>
      </c>
      <c r="J4" s="2" t="s">
        <v>29</v>
      </c>
      <c r="K4" s="2" t="s">
        <v>36</v>
      </c>
      <c r="L4" s="2" t="s">
        <v>29</v>
      </c>
      <c r="M4" s="2" t="s">
        <v>29</v>
      </c>
      <c r="N4" s="2"/>
      <c r="O4" s="2"/>
      <c r="P4" s="2"/>
      <c r="Q4" s="2"/>
      <c r="R4" s="2"/>
      <c r="S4" s="2"/>
      <c r="T4" s="8" t="str">
        <f>IFERROR(VLOOKUP($B4,'[1]Laufen 2000m'!$B$5:$P$199,12,FALSE),IFERROR(VLOOKUP($B4,'[1]Laufen 3000m'!$B$5:$P$200,12,FALSE),"0"))</f>
        <v>0</v>
      </c>
      <c r="U4" s="8" t="str">
        <f>IFERROR(VLOOKUP($B4,'[1]Laufen 2000m'!$B$5:$P$199,15,FALSE),IFERROR(VLOOKUP($B4,'[1]Laufen 3000m'!$B$5:$P$200,15,FALSE),"0"))</f>
        <v>0</v>
      </c>
      <c r="V4" s="8">
        <f>IFERROR(VLOOKUP($B4,[1]Schwimmen!$B$5:$O$200,11,FALSE),"0")</f>
        <v>42</v>
      </c>
      <c r="W4" s="8">
        <f>IFERROR(VLOOKUP($B4,[1]Schwimmen!$B$5:$O$200,14,FALSE),"0")</f>
        <v>850</v>
      </c>
      <c r="X4" s="8" t="str">
        <f>IFERROR(VLOOKUP($B4,'[1]Dressur-E'!$C$5:$M$200,10,FALSE),IFERROR(VLOOKUP($B4,'[1]Dressur-A'!$C$5:$M$200,10,FALSE),"0"))</f>
        <v>0</v>
      </c>
      <c r="Y4" s="8" t="str">
        <f>IFERROR(VLOOKUP($B4,'[1]Dressur-E'!$C$5:$M$200,11,FALSE),IFERROR(VLOOKUP($B4,'[1]Dressur-A'!$C$5:$M$200,11,FALSE),"0"))</f>
        <v>0</v>
      </c>
      <c r="Z4" s="8" t="str">
        <f>IFERROR(VLOOKUP($B4,'[1]Springen-E'!$C$5:$M$200,10,FALSE),IFERROR(VLOOKUP($B4,'[1]Springen-A'!$C$5:$M$200,10,FALSE),"0"))</f>
        <v>0</v>
      </c>
      <c r="AA4" s="8" t="str">
        <f>IFERROR(VLOOKUP($B4,'[1]Springen-E'!$C$5:$M$200,11,FALSE),IFERROR(VLOOKUP($B4,'[1]Springen-A'!$C$5:$M$200,11,FALSE),"0"))</f>
        <v>0</v>
      </c>
      <c r="AB4" s="7">
        <f t="shared" si="0"/>
        <v>850</v>
      </c>
      <c r="AC4" s="7">
        <f>SUMIFS($U$6:$U$200,$G$6:$G$200,G4,$J$6:$J$200,"x")+SUMIFS($W$6:$W$200,$G$6:$G$200,G4,$K$6:$K$200,"x")+SUMIFS($Y$6:$Y$200,$G$6:$G$200,G4,$L$6:$L$200,"x")+SUMIFS($AA$6:$AA$200,$G$6:$G$200,G4,$M$6:$M$200,"x")-AB6</f>
        <v>1240</v>
      </c>
      <c r="AD4" s="11">
        <v>200</v>
      </c>
    </row>
    <row r="5" spans="1:31" s="8" customFormat="1" x14ac:dyDescent="0.25">
      <c r="A5" s="2">
        <v>3</v>
      </c>
      <c r="B5" s="2" t="s">
        <v>39</v>
      </c>
      <c r="C5" s="2">
        <v>2006</v>
      </c>
      <c r="D5" s="2">
        <v>13</v>
      </c>
      <c r="E5" s="2" t="s">
        <v>33</v>
      </c>
      <c r="F5" s="2" t="s">
        <v>40</v>
      </c>
      <c r="G5" s="2" t="s">
        <v>35</v>
      </c>
      <c r="H5" s="2" t="s">
        <v>36</v>
      </c>
      <c r="I5" s="2" t="s">
        <v>29</v>
      </c>
      <c r="J5" s="2" t="s">
        <v>41</v>
      </c>
      <c r="K5" s="2" t="s">
        <v>41</v>
      </c>
      <c r="L5" s="2" t="s">
        <v>36</v>
      </c>
      <c r="M5" s="2" t="s">
        <v>41</v>
      </c>
      <c r="N5" s="2"/>
      <c r="O5" s="2"/>
      <c r="P5" s="2"/>
      <c r="Q5" s="2"/>
      <c r="R5" s="2"/>
      <c r="S5" s="2"/>
      <c r="T5" s="16">
        <v>0</v>
      </c>
      <c r="U5" s="16">
        <v>0</v>
      </c>
      <c r="V5" s="16">
        <v>0</v>
      </c>
      <c r="W5" s="16">
        <v>0</v>
      </c>
      <c r="X5" s="8">
        <f>IFERROR(VLOOKUP($B5,'[1]Dressur-E'!$C$5:$M$200,10,FALSE),IFERROR(VLOOKUP($B5,'[1]Dressur-A'!$C$5:$M$200,10,FALSE),"0"))</f>
        <v>7</v>
      </c>
      <c r="Y5" s="8">
        <f>IFERROR(VLOOKUP($B5,'[1]Dressur-E'!$C$5:$M$200,11,FALSE),IFERROR(VLOOKUP($B5,'[1]Dressur-A'!$C$5:$M$200,11,FALSE),"0"))</f>
        <v>2100</v>
      </c>
      <c r="Z5" s="8">
        <f>IFERROR(VLOOKUP($B5,'[1]Springen-E'!$C$5:$M$200,10,FALSE),IFERROR(VLOOKUP($B5,'[1]Springen-A'!$C$5:$M$200,10,FALSE),"0"))</f>
        <v>0</v>
      </c>
      <c r="AA5" s="8">
        <f>IFERROR(VLOOKUP($B5,'[1]Springen-E'!$C$5:$M$200,11,FALSE),IFERROR(VLOOKUP($B5,'[1]Springen-A'!$C$5:$M$200,11,FALSE),"0"))</f>
        <v>0</v>
      </c>
      <c r="AB5" s="7">
        <v>2100</v>
      </c>
      <c r="AC5" s="7">
        <f>SUMIFS($U$6:$U$200,$G$6:$G$200,G5,$J$6:$J$200,"x")+SUMIFS($W$6:$W$200,$G$6:$G$200,G5,$K$6:$K$200,"x")+SUMIFS($Y$6:$Y$200,$G$6:$G$200,G5,$L$6:$L$200,"x")+SUMIFS($AA$6:$AA$200,$G$6:$G$200,G5,$M$6:$M$200,"x")-AB6</f>
        <v>1240</v>
      </c>
      <c r="AD5" s="9"/>
    </row>
    <row r="6" spans="1:31" s="8" customFormat="1" x14ac:dyDescent="0.25">
      <c r="A6" s="2">
        <v>3</v>
      </c>
      <c r="B6" s="2" t="s">
        <v>39</v>
      </c>
      <c r="C6" s="2">
        <v>2006</v>
      </c>
      <c r="D6" s="2">
        <v>13</v>
      </c>
      <c r="E6" s="2" t="s">
        <v>33</v>
      </c>
      <c r="F6" s="2" t="s">
        <v>42</v>
      </c>
      <c r="G6" s="2" t="s">
        <v>35</v>
      </c>
      <c r="H6" s="2" t="s">
        <v>41</v>
      </c>
      <c r="I6" s="2" t="s">
        <v>29</v>
      </c>
      <c r="J6" s="2" t="s">
        <v>36</v>
      </c>
      <c r="K6" s="2" t="s">
        <v>36</v>
      </c>
      <c r="L6" s="2" t="s">
        <v>36</v>
      </c>
      <c r="M6" s="2" t="s">
        <v>36</v>
      </c>
      <c r="N6" s="2"/>
      <c r="O6" s="2"/>
      <c r="P6" s="2"/>
      <c r="Q6" s="2"/>
      <c r="R6" s="2"/>
      <c r="S6" s="2"/>
      <c r="T6" s="8">
        <f>IFERROR(VLOOKUP($B5,'[1]Laufen 2000m'!$B$5:$P$199,12,FALSE),IFERROR(VLOOKUP($B5,'[1]Laufen 3000m'!$B$5:$P$200,12,FALSE),"0"))</f>
        <v>10</v>
      </c>
      <c r="U6" s="8">
        <f>IFERROR(VLOOKUP($B5,'[1]Laufen 2000m'!$B$5:$P$199,15,FALSE),IFERROR(VLOOKUP($B5,'[1]Laufen 3000m'!$B$5:$P$200,15,FALSE),"0"))</f>
        <v>770</v>
      </c>
      <c r="V6" s="8">
        <f>IFERROR(VLOOKUP($B5,[1]Schwimmen!$B$5:$O$200,11,FALSE),"0")</f>
        <v>38.4</v>
      </c>
      <c r="W6" s="8">
        <f>IFERROR(VLOOKUP($B5,[1]Schwimmen!$B$5:$O$200,14,FALSE),"0")</f>
        <v>958</v>
      </c>
      <c r="X6" s="8">
        <v>7</v>
      </c>
      <c r="Y6" s="8">
        <v>2100</v>
      </c>
      <c r="Z6" s="8">
        <v>0</v>
      </c>
      <c r="AA6" s="8">
        <v>0</v>
      </c>
      <c r="AB6" s="5">
        <f>IFERROR(SUM(W6+U6+Y6+AA6),"")</f>
        <v>3828</v>
      </c>
      <c r="AC6" s="7"/>
      <c r="AD6" s="9"/>
    </row>
    <row r="7" spans="1:31" s="7" customFormat="1" x14ac:dyDescent="0.25">
      <c r="A7" s="2">
        <v>4</v>
      </c>
      <c r="B7" s="2" t="s">
        <v>43</v>
      </c>
      <c r="C7" s="2">
        <v>2006</v>
      </c>
      <c r="D7" s="2">
        <v>13</v>
      </c>
      <c r="E7" s="2" t="s">
        <v>33</v>
      </c>
      <c r="F7" s="2" t="s">
        <v>44</v>
      </c>
      <c r="G7" s="2" t="s">
        <v>35</v>
      </c>
      <c r="H7" s="2" t="s">
        <v>36</v>
      </c>
      <c r="I7" s="2" t="s">
        <v>29</v>
      </c>
      <c r="J7" s="2" t="s">
        <v>29</v>
      </c>
      <c r="K7" s="2" t="s">
        <v>29</v>
      </c>
      <c r="L7" s="2" t="s">
        <v>29</v>
      </c>
      <c r="M7" s="2" t="s">
        <v>36</v>
      </c>
      <c r="N7" s="2"/>
      <c r="O7" s="2"/>
      <c r="P7" s="2"/>
      <c r="Q7" s="2"/>
      <c r="R7" s="2"/>
      <c r="S7" s="2"/>
      <c r="T7" s="7" t="str">
        <f>IFERROR(VLOOKUP($B7,'[1]Laufen 2000m'!$B$5:$P$199,12,FALSE),IFERROR(VLOOKUP($B7,'[1]Laufen 3000m'!$B$5:$P$200,12,FALSE),"0"))</f>
        <v>0</v>
      </c>
      <c r="U7" s="7" t="str">
        <f>IFERROR(VLOOKUP($B7,'[1]Laufen 2000m'!$B$5:$P$199,15,FALSE),IFERROR(VLOOKUP($B7,'[1]Laufen 3000m'!$B$5:$P$200,15,FALSE),"0"))</f>
        <v>0</v>
      </c>
      <c r="V7" s="7" t="str">
        <f>IFERROR(VLOOKUP($B7,[1]Schwimmen!$B$5:$O$200,11,FALSE),"0")</f>
        <v>0</v>
      </c>
      <c r="W7" s="7" t="str">
        <f>IFERROR(VLOOKUP($B7,[1]Schwimmen!$B$5:$O$200,14,FALSE),"0")</f>
        <v>0</v>
      </c>
      <c r="X7" s="7" t="str">
        <f>IFERROR(VLOOKUP($B7,'[1]Dressur-E'!$C$5:$M$200,10,FALSE),IFERROR(VLOOKUP($B7,'[1]Dressur-A'!$C$5:$M$200,10,FALSE),"0"))</f>
        <v>0</v>
      </c>
      <c r="Y7" s="7" t="str">
        <f>IFERROR(VLOOKUP($B7,'[1]Dressur-E'!$C$5:$M$200,11,FALSE),IFERROR(VLOOKUP($B7,'[1]Dressur-A'!$C$5:$M$200,11,FALSE),"0"))</f>
        <v>0</v>
      </c>
      <c r="Z7" s="7">
        <v>6.2</v>
      </c>
      <c r="AA7" s="7">
        <v>1240</v>
      </c>
      <c r="AB7" s="7">
        <f t="shared" si="0"/>
        <v>1240</v>
      </c>
      <c r="AC7" s="7">
        <f>SUMIFS($U$6:$U$200,$G$6:$G$200,G7,$J$6:$J$200,"x")+SUMIFS($W$6:$W$200,$G$6:$G$200,G7,$K$6:$K$200,"x")+SUMIFS($Y$6:$Y$200,$G$6:$G$200,G7,$L$6:$L$200,"x")+SUMIFS($AA$6:$AA$200,$G$6:$G$200,G7,$M$6:$M$200,"x")-AB6</f>
        <v>1240</v>
      </c>
      <c r="AD7" s="6"/>
    </row>
    <row r="8" spans="1:31" s="7" customFormat="1" x14ac:dyDescent="0.25">
      <c r="A8" s="2">
        <v>5</v>
      </c>
      <c r="B8" s="2" t="s">
        <v>45</v>
      </c>
      <c r="C8" s="2">
        <v>2008</v>
      </c>
      <c r="D8" s="2">
        <v>11</v>
      </c>
      <c r="E8" s="2" t="s">
        <v>33</v>
      </c>
      <c r="F8" s="2" t="s">
        <v>34</v>
      </c>
      <c r="G8" s="2" t="s">
        <v>46</v>
      </c>
      <c r="H8" s="2" t="s">
        <v>36</v>
      </c>
      <c r="I8" s="2" t="s">
        <v>29</v>
      </c>
      <c r="J8" s="2" t="s">
        <v>36</v>
      </c>
      <c r="K8" s="2" t="s">
        <v>29</v>
      </c>
      <c r="L8" s="2" t="s">
        <v>29</v>
      </c>
      <c r="M8" s="2" t="s">
        <v>29</v>
      </c>
      <c r="N8" s="2"/>
      <c r="O8" s="2"/>
      <c r="P8" s="2"/>
      <c r="Q8" s="2"/>
      <c r="R8" s="2"/>
      <c r="S8" s="2"/>
      <c r="T8" s="7">
        <f>IFERROR(VLOOKUP($B8,'[1]Laufen 2000m'!$B$5:$P$199,12,FALSE),IFERROR(VLOOKUP($B8,'[1]Laufen 3000m'!$B$5:$P$200,12,FALSE),"0"))</f>
        <v>9.33</v>
      </c>
      <c r="U8" s="7">
        <f>IFERROR(VLOOKUP($B8,'[1]Laufen 2000m'!$B$5:$P$199,15,FALSE),IFERROR(VLOOKUP($B8,'[1]Laufen 3000m'!$B$5:$P$200,15,FALSE),"0"))</f>
        <v>924</v>
      </c>
      <c r="V8" s="7" t="str">
        <f>IFERROR(VLOOKUP($B8,[1]Schwimmen!$B$5:$O$200,11,FALSE),"0")</f>
        <v>0</v>
      </c>
      <c r="W8" s="7" t="str">
        <f>IFERROR(VLOOKUP($B8,[1]Schwimmen!$B$5:$O$200,14,FALSE),"0")</f>
        <v>0</v>
      </c>
      <c r="X8" s="7" t="str">
        <f>IFERROR(VLOOKUP($B8,'[1]Dressur-E'!$C$5:$M$200,10,FALSE),IFERROR(VLOOKUP($B8,'[1]Dressur-A'!$C$5:$M$200,10,FALSE),"0"))</f>
        <v>0</v>
      </c>
      <c r="Y8" s="7" t="str">
        <f>IFERROR(VLOOKUP($B8,'[1]Dressur-E'!$C$5:$M$200,11,FALSE),IFERROR(VLOOKUP($B8,'[1]Dressur-A'!$C$5:$M$200,11,FALSE),"0"))</f>
        <v>0</v>
      </c>
      <c r="Z8" s="7" t="str">
        <f>IFERROR(VLOOKUP($B8,'[1]Springen-E'!$C$5:$M$200,10,FALSE),IFERROR(VLOOKUP($B8,'[1]Springen-A'!$C$5:$M$200,10,FALSE),"0"))</f>
        <v>0</v>
      </c>
      <c r="AA8" s="7" t="str">
        <f>IFERROR(VLOOKUP($B8,'[1]Springen-E'!$C$5:$M$200,11,FALSE),IFERROR(VLOOKUP($B8,'[1]Springen-A'!$C$5:$M$200,11,FALSE),"0"))</f>
        <v>0</v>
      </c>
      <c r="AB8" s="7">
        <f t="shared" si="0"/>
        <v>924</v>
      </c>
      <c r="AC8" s="7">
        <f>SUMIFS($U$6:$U$200,$G$6:$G$200,G8,$J$6:$J$200,"x")+SUMIFS($W$6:$W$200,$G$6:$G$200,G8,$K$6:$K$200,"x")+SUMIFS($Y$6:$Y$200,$G$6:$G$200,G8,$L$6:$L$200,"x")+SUMIFS($AA$6:$AA$200,$G$6:$G$200,G8,$M$6:$M$200,"x")-AB11</f>
        <v>5008</v>
      </c>
      <c r="AD8" s="6">
        <v>200</v>
      </c>
      <c r="AE8" s="5">
        <f>SUM(AC8+AD8+AD9)</f>
        <v>5408</v>
      </c>
    </row>
    <row r="9" spans="1:31" s="7" customFormat="1" x14ac:dyDescent="0.25">
      <c r="A9" s="2">
        <v>6</v>
      </c>
      <c r="B9" s="2" t="s">
        <v>47</v>
      </c>
      <c r="C9" s="2">
        <v>2008</v>
      </c>
      <c r="D9" s="2">
        <v>11</v>
      </c>
      <c r="E9" s="2" t="s">
        <v>33</v>
      </c>
      <c r="F9" s="2" t="s">
        <v>38</v>
      </c>
      <c r="G9" s="2" t="s">
        <v>46</v>
      </c>
      <c r="H9" s="2" t="s">
        <v>36</v>
      </c>
      <c r="I9" s="2" t="s">
        <v>29</v>
      </c>
      <c r="J9" s="2" t="s">
        <v>29</v>
      </c>
      <c r="K9" s="2" t="s">
        <v>36</v>
      </c>
      <c r="L9" s="2" t="s">
        <v>29</v>
      </c>
      <c r="M9" s="2" t="s">
        <v>29</v>
      </c>
      <c r="N9" s="2"/>
      <c r="O9" s="2"/>
      <c r="P9" s="2"/>
      <c r="Q9" s="2"/>
      <c r="R9" s="2"/>
      <c r="S9" s="2"/>
      <c r="T9" s="7" t="str">
        <f>IFERROR(VLOOKUP($B9,'[1]Laufen 2000m'!$B$5:$P$199,12,FALSE),IFERROR(VLOOKUP($B9,'[1]Laufen 3000m'!$B$5:$P$200,12,FALSE),"0"))</f>
        <v>0</v>
      </c>
      <c r="U9" s="7" t="str">
        <f>IFERROR(VLOOKUP($B9,'[1]Laufen 2000m'!$B$5:$P$199,15,FALSE),IFERROR(VLOOKUP($B9,'[1]Laufen 3000m'!$B$5:$P$200,15,FALSE),"0"))</f>
        <v>0</v>
      </c>
      <c r="V9" s="7">
        <f>IFERROR(VLOOKUP($B9,[1]Schwimmen!$B$5:$O$200,11,FALSE),"0")</f>
        <v>52.2</v>
      </c>
      <c r="W9" s="7">
        <f>IFERROR(VLOOKUP($B9,[1]Schwimmen!$B$5:$O$200,14,FALSE),"0")</f>
        <v>644</v>
      </c>
      <c r="X9" s="7" t="str">
        <f>IFERROR(VLOOKUP($B9,'[1]Dressur-E'!$C$5:$M$200,10,FALSE),IFERROR(VLOOKUP($B9,'[1]Dressur-A'!$C$5:$M$200,10,FALSE),"0"))</f>
        <v>0</v>
      </c>
      <c r="Y9" s="7" t="str">
        <f>IFERROR(VLOOKUP($B9,'[1]Dressur-E'!$C$5:$M$200,11,FALSE),IFERROR(VLOOKUP($B9,'[1]Dressur-A'!$C$5:$M$200,11,FALSE),"0"))</f>
        <v>0</v>
      </c>
      <c r="Z9" s="7" t="str">
        <f>IFERROR(VLOOKUP($B9,'[1]Springen-E'!$C$5:$M$200,10,FALSE),IFERROR(VLOOKUP($B9,'[1]Springen-A'!$C$5:$M$200,10,FALSE),"0"))</f>
        <v>0</v>
      </c>
      <c r="AA9" s="7" t="str">
        <f>IFERROR(VLOOKUP($B9,'[1]Springen-E'!$C$5:$M$200,11,FALSE),IFERROR(VLOOKUP($B9,'[1]Springen-A'!$C$5:$M$200,11,FALSE),"0"))</f>
        <v>0</v>
      </c>
      <c r="AB9" s="7">
        <f t="shared" si="0"/>
        <v>644</v>
      </c>
      <c r="AC9" s="7">
        <f>SUMIFS($U$6:$U$200,$G$6:$G$200,G9,$J$6:$J$200,"x")+SUMIFS($W$6:$W$200,$G$6:$G$200,G9,$K$6:$K$200,"x")+SUMIFS($Y$6:$Y$200,$G$6:$G$200,G9,$L$6:$L$200,"x")+SUMIFS($AA$6:$AA$200,$G$6:$G$200,G9,$M$6:$M$200,"x")-AB11</f>
        <v>5008</v>
      </c>
      <c r="AD9" s="6">
        <v>200</v>
      </c>
    </row>
    <row r="10" spans="1:31" s="7" customFormat="1" x14ac:dyDescent="0.25">
      <c r="A10" s="2">
        <v>7</v>
      </c>
      <c r="B10" s="2" t="s">
        <v>48</v>
      </c>
      <c r="C10" s="2">
        <v>2005</v>
      </c>
      <c r="D10" s="2">
        <v>14</v>
      </c>
      <c r="E10" s="2" t="s">
        <v>33</v>
      </c>
      <c r="F10" s="2" t="s">
        <v>40</v>
      </c>
      <c r="G10" s="2" t="s">
        <v>46</v>
      </c>
      <c r="H10" s="2" t="s">
        <v>36</v>
      </c>
      <c r="I10" s="2" t="s">
        <v>29</v>
      </c>
      <c r="J10" s="2" t="s">
        <v>29</v>
      </c>
      <c r="K10" s="2" t="s">
        <v>29</v>
      </c>
      <c r="L10" s="2" t="s">
        <v>36</v>
      </c>
      <c r="M10" s="2" t="s">
        <v>29</v>
      </c>
      <c r="N10" s="2"/>
      <c r="O10" s="2"/>
      <c r="P10" s="2"/>
      <c r="Q10" s="2"/>
      <c r="R10" s="2"/>
      <c r="S10" s="2"/>
      <c r="T10" s="7" t="str">
        <f>IFERROR(VLOOKUP($B10,'[1]Laufen 2000m'!$B$5:$P$199,12,FALSE),IFERROR(VLOOKUP($B10,'[1]Laufen 3000m'!$B$5:$P$200,12,FALSE),"0"))</f>
        <v>0</v>
      </c>
      <c r="U10" s="7" t="str">
        <f>IFERROR(VLOOKUP($B10,'[1]Laufen 2000m'!$B$5:$P$199,15,FALSE),IFERROR(VLOOKUP($B10,'[1]Laufen 3000m'!$B$5:$P$200,15,FALSE),"0"))</f>
        <v>0</v>
      </c>
      <c r="V10" s="7" t="str">
        <f>IFERROR(VLOOKUP($B10,[1]Schwimmen!$B$5:$O$200,11,FALSE),"0")</f>
        <v>0</v>
      </c>
      <c r="W10" s="7" t="str">
        <f>IFERROR(VLOOKUP($B10,[1]Schwimmen!$B$5:$O$200,14,FALSE),"0")</f>
        <v>0</v>
      </c>
      <c r="X10" s="7">
        <f>IFERROR(VLOOKUP($B10,'[1]Dressur-E'!$C$5:$M$200,10,FALSE),IFERROR(VLOOKUP($B10,'[1]Dressur-A'!$C$5:$M$200,10,FALSE),"0"))</f>
        <v>6.8</v>
      </c>
      <c r="Y10" s="12">
        <f>IFERROR(VLOOKUP($B10,'[1]Dressur-E'!$C$5:$M$200,11,FALSE),IFERROR(VLOOKUP($B10,'[1]Dressur-A'!$C$5:$M$200,11,FALSE),"0"))</f>
        <v>2040</v>
      </c>
      <c r="Z10" s="7" t="str">
        <f>IFERROR(VLOOKUP($B10,'[1]Springen-E'!$C$5:$M$200,10,FALSE),IFERROR(VLOOKUP($B10,'[1]Springen-A'!$C$5:$M$200,10,FALSE),"0"))</f>
        <v>0</v>
      </c>
      <c r="AA10" s="7" t="str">
        <f>IFERROR(VLOOKUP($B10,'[1]Springen-E'!$C$5:$M$200,11,FALSE),IFERROR(VLOOKUP($B10,'[1]Springen-A'!$C$5:$M$200,11,FALSE),"0"))</f>
        <v>0</v>
      </c>
      <c r="AB10" s="7">
        <f t="shared" si="0"/>
        <v>2040</v>
      </c>
      <c r="AC10" s="7">
        <f>SUMIFS($U$6:$U$200,$G$6:$G$200,G10,$J$6:$J$200,"x")+SUMIFS($W$6:$W$200,$G$6:$G$200,G10,$K$6:$K$200,"x")+SUMIFS($Y$6:$Y$200,$G$6:$G$200,G10,$L$6:$L$200,"x")+SUMIFS($AA$6:$AA$200,$G$6:$G$200,G10,$M$6:$M$200,"x")-AB11</f>
        <v>5008</v>
      </c>
      <c r="AD10" s="6"/>
    </row>
    <row r="11" spans="1:31" s="8" customFormat="1" x14ac:dyDescent="0.25">
      <c r="A11" s="2">
        <v>8</v>
      </c>
      <c r="B11" s="2" t="s">
        <v>49</v>
      </c>
      <c r="C11" s="2">
        <v>2006</v>
      </c>
      <c r="D11" s="2">
        <v>13</v>
      </c>
      <c r="E11" s="2" t="s">
        <v>33</v>
      </c>
      <c r="F11" s="2" t="s">
        <v>42</v>
      </c>
      <c r="G11" s="2" t="s">
        <v>46</v>
      </c>
      <c r="H11" s="2" t="s">
        <v>41</v>
      </c>
      <c r="I11" s="2" t="s">
        <v>29</v>
      </c>
      <c r="J11" s="2" t="s">
        <v>36</v>
      </c>
      <c r="K11" s="2" t="s">
        <v>36</v>
      </c>
      <c r="L11" s="2" t="s">
        <v>36</v>
      </c>
      <c r="M11" s="2" t="s">
        <v>36</v>
      </c>
      <c r="N11" s="2"/>
      <c r="O11" s="2"/>
      <c r="P11" s="2"/>
      <c r="Q11" s="2"/>
      <c r="R11" s="2"/>
      <c r="S11" s="2"/>
      <c r="T11" s="8">
        <f>IFERROR(VLOOKUP($B11,'[1]Laufen 2000m'!$B$5:$P$199,12,FALSE),IFERROR(VLOOKUP($B11,'[1]Laufen 3000m'!$B$5:$P$200,12,FALSE),"0"))</f>
        <v>10.35</v>
      </c>
      <c r="U11" s="8">
        <f>IFERROR(VLOOKUP($B11,'[1]Laufen 2000m'!$B$5:$P$199,15,FALSE),IFERROR(VLOOKUP($B11,'[1]Laufen 3000m'!$B$5:$P$200,15,FALSE),"0"))</f>
        <v>710</v>
      </c>
      <c r="V11" s="8">
        <f>IFERROR(VLOOKUP($B11,[1]Schwimmen!$B$5:$O$200,11,FALSE),"0")</f>
        <v>56.5</v>
      </c>
      <c r="W11" s="8">
        <f>IFERROR(VLOOKUP($B11,[1]Schwimmen!$B$5:$O$200,14,FALSE),"0")</f>
        <v>415</v>
      </c>
      <c r="X11" s="8">
        <f>IFERROR(VLOOKUP($B11,'[1]Dressur-E'!$C$5:$M$200,10,FALSE),IFERROR(VLOOKUP($B11,'[1]Dressur-A'!$C$5:$M$200,10,FALSE),"0"))</f>
        <v>7.2</v>
      </c>
      <c r="Y11" s="8">
        <f>IFERROR(VLOOKUP($B11,'[1]Dressur-E'!$C$5:$M$200,11,FALSE),IFERROR(VLOOKUP($B11,'[1]Dressur-A'!$C$5:$M$200,11,FALSE),"0"))</f>
        <v>2160</v>
      </c>
      <c r="Z11" s="8">
        <f>IFERROR(VLOOKUP($B11,'[1]Springen-E'!$C$5:$M$200,10,FALSE),IFERROR(VLOOKUP($B11,'[1]Springen-A'!$C$5:$M$200,10,FALSE),"0"))</f>
        <v>7</v>
      </c>
      <c r="AA11" s="8">
        <f>IFERROR(VLOOKUP($B11,'[1]Springen-E'!$C$5:$M$200,11,FALSE),IFERROR(VLOOKUP($B11,'[1]Springen-A'!$C$5:$M$200,11,FALSE),"0"))</f>
        <v>1400</v>
      </c>
      <c r="AB11" s="5">
        <f>IFERROR(SUM(W11+U11+Y11+AA11),"")</f>
        <v>4685</v>
      </c>
      <c r="AC11" s="7"/>
      <c r="AD11" s="9"/>
    </row>
    <row r="12" spans="1:31" s="8" customFormat="1" x14ac:dyDescent="0.25">
      <c r="A12" s="2">
        <v>8</v>
      </c>
      <c r="B12" s="2" t="s">
        <v>49</v>
      </c>
      <c r="C12" s="2">
        <v>2006</v>
      </c>
      <c r="D12" s="2">
        <v>13</v>
      </c>
      <c r="E12" s="2" t="s">
        <v>33</v>
      </c>
      <c r="F12" s="2" t="s">
        <v>44</v>
      </c>
      <c r="G12" s="2" t="s">
        <v>46</v>
      </c>
      <c r="H12" s="2" t="s">
        <v>36</v>
      </c>
      <c r="I12" s="2" t="s">
        <v>29</v>
      </c>
      <c r="J12" s="2" t="s">
        <v>41</v>
      </c>
      <c r="K12" s="2" t="s">
        <v>41</v>
      </c>
      <c r="L12" s="2" t="s">
        <v>41</v>
      </c>
      <c r="M12" s="2" t="s">
        <v>36</v>
      </c>
      <c r="N12" s="2"/>
      <c r="O12" s="2"/>
      <c r="P12" s="2"/>
      <c r="Q12" s="2"/>
      <c r="R12" s="2"/>
      <c r="S12" s="2"/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8">
        <f>IFERROR(VLOOKUP($B11,'[1]Springen-E'!$C$5:$M$200,10,FALSE),IFERROR(VLOOKUP($B11,'[1]Springen-A'!$C$5:$M$200,10,FALSE),"0"))</f>
        <v>7</v>
      </c>
      <c r="AA12" s="8">
        <f>IFERROR(VLOOKUP($B11,'[1]Springen-E'!$C$5:$M$200,11,FALSE),IFERROR(VLOOKUP($B11,'[1]Springen-A'!$C$5:$M$200,11,FALSE),"0"))</f>
        <v>1400</v>
      </c>
      <c r="AB12" s="7">
        <f t="shared" si="0"/>
        <v>1400</v>
      </c>
      <c r="AC12" s="7">
        <f>SUMIFS($U$6:$U$200,$G$6:$G$200,G12,$J$6:$J$200,"x")+SUMIFS($W$6:$W$200,$G$6:$G$200,G12,$K$6:$K$200,"x")+SUMIFS($Y$6:$Y$200,$G$6:$G$200,G12,$L$6:$L$200,"x")+SUMIFS($AA$6:$AA$200,$G$6:$G$200,G12,$M$6:$M$200,"x")-AB11</f>
        <v>5008</v>
      </c>
      <c r="AD12" s="9"/>
    </row>
    <row r="13" spans="1:31" s="8" customFormat="1" x14ac:dyDescent="0.25">
      <c r="A13" s="2">
        <v>9</v>
      </c>
      <c r="B13" s="2" t="s">
        <v>50</v>
      </c>
      <c r="C13" s="2">
        <v>2008</v>
      </c>
      <c r="D13" s="2">
        <v>11</v>
      </c>
      <c r="E13" s="2" t="s">
        <v>51</v>
      </c>
      <c r="F13" s="2" t="s">
        <v>34</v>
      </c>
      <c r="G13" s="2" t="s">
        <v>52</v>
      </c>
      <c r="H13" s="2" t="s">
        <v>36</v>
      </c>
      <c r="I13" s="2" t="s">
        <v>29</v>
      </c>
      <c r="J13" s="2" t="s">
        <v>36</v>
      </c>
      <c r="K13" s="2" t="s">
        <v>29</v>
      </c>
      <c r="L13" s="2" t="s">
        <v>29</v>
      </c>
      <c r="M13" s="2" t="s">
        <v>29</v>
      </c>
      <c r="N13" s="2"/>
      <c r="O13" s="2"/>
      <c r="P13" s="2"/>
      <c r="Q13" s="2"/>
      <c r="R13" s="2"/>
      <c r="S13" s="2"/>
      <c r="T13" s="8">
        <f>IFERROR(VLOOKUP($B13,'[1]Laufen 2000m'!$B$5:$P$199,12,FALSE),IFERROR(VLOOKUP($B13,'[1]Laufen 3000m'!$B$5:$P$200,12,FALSE),"0"))</f>
        <v>10.130000000000001</v>
      </c>
      <c r="U13" s="8">
        <f>IFERROR(VLOOKUP($B13,'[1]Laufen 2000m'!$B$5:$P$199,15,FALSE),IFERROR(VLOOKUP($B13,'[1]Laufen 3000m'!$B$5:$P$200,15,FALSE),"0"))</f>
        <v>745</v>
      </c>
      <c r="V13" s="8" t="str">
        <f>IFERROR(VLOOKUP($B13,[1]Schwimmen!$B$5:$O$200,11,FALSE),"0")</f>
        <v>0</v>
      </c>
      <c r="W13" s="8" t="str">
        <f>IFERROR(VLOOKUP($B13,[1]Schwimmen!$B$5:$O$200,14,FALSE),"0")</f>
        <v>0</v>
      </c>
      <c r="X13" s="8" t="str">
        <f>IFERROR(VLOOKUP($B13,'[1]Dressur-E'!$C$5:$M$200,10,FALSE),IFERROR(VLOOKUP($B13,'[1]Dressur-A'!$C$5:$M$200,10,FALSE),"0"))</f>
        <v>0</v>
      </c>
      <c r="Y13" s="8" t="str">
        <f>IFERROR(VLOOKUP($B13,'[1]Dressur-E'!$C$5:$M$200,11,FALSE),IFERROR(VLOOKUP($B13,'[1]Dressur-A'!$C$5:$M$200,11,FALSE),"0"))</f>
        <v>0</v>
      </c>
      <c r="Z13" s="8" t="str">
        <f>IFERROR(VLOOKUP($B13,'[1]Springen-E'!$C$5:$M$200,10,FALSE),IFERROR(VLOOKUP($B13,'[1]Springen-A'!$C$5:$M$200,10,FALSE),"0"))</f>
        <v>0</v>
      </c>
      <c r="AA13" s="8" t="str">
        <f>IFERROR(VLOOKUP($B13,'[1]Springen-E'!$C$5:$M$200,11,FALSE),IFERROR(VLOOKUP($B13,'[1]Springen-A'!$C$5:$M$200,11,FALSE),"0"))</f>
        <v>0</v>
      </c>
      <c r="AB13" s="7">
        <f t="shared" si="0"/>
        <v>745</v>
      </c>
      <c r="AC13" s="7">
        <f>SUMIFS($U$6:$U$200,$G$6:$G$200,G13,$J$6:$J$200,"x")+SUMIFS($W$6:$W$200,$G$6:$G$200,G13,$K$6:$K$200,"x")+SUMIFS($Y$6:$Y$200,$G$6:$G$200,G13,$L$6:$L$200,"x")+SUMIFS($AA$6:$AA$200,$G$6:$G$200,G13,$M$6:$M$200,"x")-AB16</f>
        <v>3688</v>
      </c>
      <c r="AD13" s="6">
        <v>200</v>
      </c>
      <c r="AE13" s="10">
        <f>SUM(AC13+AD13+AD14)</f>
        <v>4088</v>
      </c>
    </row>
    <row r="14" spans="1:31" s="8" customFormat="1" x14ac:dyDescent="0.25">
      <c r="A14" s="2">
        <v>10</v>
      </c>
      <c r="B14" s="2" t="s">
        <v>53</v>
      </c>
      <c r="C14" s="2">
        <v>2007</v>
      </c>
      <c r="D14" s="2">
        <v>12</v>
      </c>
      <c r="E14" s="2" t="s">
        <v>51</v>
      </c>
      <c r="F14" s="2" t="s">
        <v>38</v>
      </c>
      <c r="G14" s="2" t="s">
        <v>52</v>
      </c>
      <c r="H14" s="2" t="s">
        <v>36</v>
      </c>
      <c r="I14" s="2" t="s">
        <v>29</v>
      </c>
      <c r="J14" s="2" t="s">
        <v>29</v>
      </c>
      <c r="K14" s="2" t="s">
        <v>36</v>
      </c>
      <c r="L14" s="2" t="s">
        <v>29</v>
      </c>
      <c r="M14" s="2" t="s">
        <v>29</v>
      </c>
      <c r="N14" s="2"/>
      <c r="O14" s="2"/>
      <c r="P14" s="2"/>
      <c r="Q14" s="2"/>
      <c r="R14" s="2"/>
      <c r="S14" s="2"/>
      <c r="T14" s="8" t="str">
        <f>IFERROR(VLOOKUP($B14,'[1]Laufen 2000m'!$B$5:$P$199,12,FALSE),IFERROR(VLOOKUP($B14,'[1]Laufen 3000m'!$B$5:$P$200,12,FALSE),"0"))</f>
        <v>0</v>
      </c>
      <c r="U14" s="8" t="str">
        <f>IFERROR(VLOOKUP($B14,'[1]Laufen 2000m'!$B$5:$P$199,15,FALSE),IFERROR(VLOOKUP($B14,'[1]Laufen 3000m'!$B$5:$P$200,15,FALSE),"0"))</f>
        <v>0</v>
      </c>
      <c r="V14" s="8">
        <f>IFERROR(VLOOKUP($B14,[1]Schwimmen!$B$5:$O$200,11,FALSE),"0")</f>
        <v>41.9</v>
      </c>
      <c r="W14" s="8">
        <f>IFERROR(VLOOKUP($B14,[1]Schwimmen!$B$5:$O$200,14,FALSE),"0")</f>
        <v>843</v>
      </c>
      <c r="X14" s="8" t="str">
        <f>IFERROR(VLOOKUP($B14,'[1]Dressur-E'!$C$5:$M$200,10,FALSE),IFERROR(VLOOKUP($B14,'[1]Dressur-A'!$C$5:$M$200,10,FALSE),"0"))</f>
        <v>0</v>
      </c>
      <c r="Y14" s="8" t="str">
        <f>IFERROR(VLOOKUP($B14,'[1]Dressur-E'!$C$5:$M$200,11,FALSE),IFERROR(VLOOKUP($B14,'[1]Dressur-A'!$C$5:$M$200,11,FALSE),"0"))</f>
        <v>0</v>
      </c>
      <c r="Z14" s="8" t="str">
        <f>IFERROR(VLOOKUP($B14,'[1]Springen-E'!$C$5:$M$200,10,FALSE),IFERROR(VLOOKUP($B14,'[1]Springen-A'!$C$5:$M$200,10,FALSE),"0"))</f>
        <v>0</v>
      </c>
      <c r="AA14" s="8" t="str">
        <f>IFERROR(VLOOKUP($B14,'[1]Springen-E'!$C$5:$M$200,11,FALSE),IFERROR(VLOOKUP($B14,'[1]Springen-A'!$C$5:$M$200,11,FALSE),"0"))</f>
        <v>0</v>
      </c>
      <c r="AB14" s="7">
        <f>IFERROR(SUM(W14+U14+Y14+AA14),"")</f>
        <v>843</v>
      </c>
      <c r="AC14" s="7">
        <f>SUMIFS($U$6:$U$200,$G$6:$G$200,G14,$J$6:$J$200,"x")+SUMIFS($W$6:$W$200,$G$6:$G$200,G14,$K$6:$K$200,"x")+SUMIFS($Y$6:$Y$200,$G$6:$G$200,G14,$L$6:$L$200,"x")+SUMIFS($AA$6:$AA$200,$G$6:$G$200,G14,$M$6:$M$200,"x")-AB16</f>
        <v>3688</v>
      </c>
      <c r="AD14" s="11">
        <v>200</v>
      </c>
    </row>
    <row r="15" spans="1:31" s="7" customFormat="1" x14ac:dyDescent="0.25">
      <c r="A15" s="2">
        <v>11</v>
      </c>
      <c r="B15" s="2" t="s">
        <v>54</v>
      </c>
      <c r="C15" s="2">
        <v>2005</v>
      </c>
      <c r="D15" s="2">
        <v>14</v>
      </c>
      <c r="E15" s="2" t="s">
        <v>33</v>
      </c>
      <c r="F15" s="2" t="s">
        <v>40</v>
      </c>
      <c r="G15" s="2" t="s">
        <v>52</v>
      </c>
      <c r="H15" s="2" t="s">
        <v>36</v>
      </c>
      <c r="I15" s="2" t="s">
        <v>29</v>
      </c>
      <c r="J15" s="2" t="s">
        <v>29</v>
      </c>
      <c r="K15" s="2" t="s">
        <v>29</v>
      </c>
      <c r="L15" s="2" t="s">
        <v>36</v>
      </c>
      <c r="M15" s="2" t="s">
        <v>29</v>
      </c>
      <c r="N15" s="2"/>
      <c r="O15" s="2"/>
      <c r="P15" s="2"/>
      <c r="Q15" s="2"/>
      <c r="R15" s="2"/>
      <c r="S15" s="2"/>
      <c r="T15" s="7" t="str">
        <f>IFERROR(VLOOKUP($B15,'[1]Laufen 2000m'!$B$5:$P$199,12,FALSE),IFERROR(VLOOKUP($B15,'[1]Laufen 3000m'!$B$5:$P$200,12,FALSE),"0"))</f>
        <v>0</v>
      </c>
      <c r="U15" s="7" t="str">
        <f>IFERROR(VLOOKUP($B15,'[1]Laufen 2000m'!$B$5:$P$199,15,FALSE),IFERROR(VLOOKUP($B15,'[1]Laufen 3000m'!$B$5:$P$200,15,FALSE),"0"))</f>
        <v>0</v>
      </c>
      <c r="V15" s="7" t="str">
        <f>IFERROR(VLOOKUP($B15,[1]Schwimmen!$B$5:$O$200,11,FALSE),"0")</f>
        <v>0</v>
      </c>
      <c r="W15" s="7" t="str">
        <f>IFERROR(VLOOKUP($B15,[1]Schwimmen!$B$5:$O$200,14,FALSE),"0")</f>
        <v>0</v>
      </c>
      <c r="X15" s="7">
        <f>IFERROR(VLOOKUP($B15,'[1]Dressur-E'!$C$5:$M$200,10,FALSE),IFERROR(VLOOKUP($B15,'[1]Dressur-A'!$C$5:$M$200,10,FALSE),"0"))</f>
        <v>7</v>
      </c>
      <c r="Y15" s="7">
        <f>IFERROR(VLOOKUP($B15,'[1]Dressur-E'!$C$5:$M$200,11,FALSE),IFERROR(VLOOKUP($B15,'[1]Dressur-A'!$C$5:$M$200,11,FALSE),"0"))</f>
        <v>2100</v>
      </c>
      <c r="Z15" s="7" t="str">
        <f>IFERROR(VLOOKUP($B15,'[1]Springen-E'!$C$5:$M$200,10,FALSE),IFERROR(VLOOKUP($B15,'[1]Springen-A'!$C$5:$M$200,10,FALSE),"0"))</f>
        <v>0</v>
      </c>
      <c r="AA15" s="7" t="str">
        <f>IFERROR(VLOOKUP($B15,'[1]Springen-E'!$C$5:$M$200,11,FALSE),IFERROR(VLOOKUP($B15,'[1]Springen-A'!$C$5:$M$200,11,FALSE),"0"))</f>
        <v>0</v>
      </c>
      <c r="AB15" s="7">
        <f>IFERROR(SUM(W15+U15+Y15+AA15),"")</f>
        <v>2100</v>
      </c>
      <c r="AC15" s="7">
        <f>SUMIFS($U$6:$U$200,$G$6:$G$200,G15,$J$6:$J$200,"x")+SUMIFS($W$6:$W$200,$G$6:$G$200,G15,$K$6:$K$200,"x")+SUMIFS($Y$6:$Y$200,$G$6:$G$200,G15,$L$6:$L$200,"x")+SUMIFS($AA$6:$AA$200,$G$6:$G$200,G15,$M$6:$M$200,"x")-AB16</f>
        <v>3688</v>
      </c>
      <c r="AD15" s="6"/>
    </row>
    <row r="16" spans="1:31" s="7" customFormat="1" x14ac:dyDescent="0.25">
      <c r="A16" s="2">
        <v>12</v>
      </c>
      <c r="B16" s="2" t="s">
        <v>55</v>
      </c>
      <c r="C16" s="2">
        <v>2009</v>
      </c>
      <c r="D16" s="2">
        <v>10</v>
      </c>
      <c r="E16" s="2" t="s">
        <v>33</v>
      </c>
      <c r="F16" s="2" t="s">
        <v>42</v>
      </c>
      <c r="G16" s="2" t="s">
        <v>52</v>
      </c>
      <c r="H16" s="2" t="s">
        <v>36</v>
      </c>
      <c r="I16" s="2" t="s">
        <v>29</v>
      </c>
      <c r="J16" s="2" t="s">
        <v>36</v>
      </c>
      <c r="K16" s="2" t="s">
        <v>36</v>
      </c>
      <c r="L16" s="2" t="s">
        <v>36</v>
      </c>
      <c r="M16" s="2" t="s">
        <v>36</v>
      </c>
      <c r="N16" s="2"/>
      <c r="O16" s="2"/>
      <c r="P16" s="2"/>
      <c r="Q16" s="2"/>
      <c r="R16" s="2"/>
      <c r="S16" s="2"/>
      <c r="T16" s="7">
        <f>IFERROR(VLOOKUP($B16,'[1]Laufen 2000m'!$B$5:$P$199,12,FALSE),IFERROR(VLOOKUP($B16,'[1]Laufen 3000m'!$B$5:$P$200,12,FALSE),"0"))</f>
        <v>11.06</v>
      </c>
      <c r="U16" s="7">
        <f>IFERROR(VLOOKUP($B16,'[1]Laufen 2000m'!$B$5:$P$199,15,FALSE),IFERROR(VLOOKUP($B16,'[1]Laufen 3000m'!$B$5:$P$200,15,FALSE),"0"))</f>
        <v>810</v>
      </c>
      <c r="V16" s="7">
        <f>IFERROR(VLOOKUP($B16,[1]Schwimmen!$B$5:$O$200,11,FALSE),"0")</f>
        <v>42.2</v>
      </c>
      <c r="W16" s="7">
        <f>IFERROR(VLOOKUP($B16,[1]Schwimmen!$B$5:$O$200,14,FALSE),"0")</f>
        <v>994</v>
      </c>
      <c r="X16" s="7">
        <f>IFERROR(VLOOKUP($B16,'[1]Dressur-E'!$C$5:$M$200,10,FALSE),IFERROR(VLOOKUP($B16,'[1]Dressur-A'!$C$5:$M$200,10,FALSE),"0"))</f>
        <v>7.4</v>
      </c>
      <c r="Y16" s="7">
        <f>IFERROR(VLOOKUP($B16,'[1]Dressur-E'!$C$5:$M$200,11,FALSE),IFERROR(VLOOKUP($B16,'[1]Dressur-A'!$C$5:$M$200,11,FALSE),"0"))</f>
        <v>2220</v>
      </c>
      <c r="Z16" s="7">
        <f>IFERROR(VLOOKUP($B16,'[1]Springen-E'!$C$5:$M$200,10,FALSE),IFERROR(VLOOKUP($B16,'[1]Springen-A'!$C$5:$M$200,10,FALSE),"0"))</f>
        <v>0</v>
      </c>
      <c r="AA16" s="7">
        <f>IFERROR(VLOOKUP($B16,'[1]Springen-E'!$C$5:$M$200,11,FALSE),IFERROR(VLOOKUP($B16,'[1]Springen-A'!$C$5:$M$200,11,FALSE),"0"))</f>
        <v>0</v>
      </c>
      <c r="AB16" s="5">
        <f>IFERROR(SUM(W16+U16+Y16+AA16),"")</f>
        <v>4024</v>
      </c>
      <c r="AD16" s="6"/>
    </row>
    <row r="17" spans="1:31" s="7" customFormat="1" x14ac:dyDescent="0.25">
      <c r="A17" s="2">
        <v>12</v>
      </c>
      <c r="B17" s="2" t="s">
        <v>55</v>
      </c>
      <c r="C17" s="2">
        <v>2009</v>
      </c>
      <c r="D17" s="2">
        <v>10</v>
      </c>
      <c r="E17" s="2" t="s">
        <v>33</v>
      </c>
      <c r="F17" s="2" t="s">
        <v>44</v>
      </c>
      <c r="G17" s="2" t="s">
        <v>52</v>
      </c>
      <c r="H17" s="2" t="s">
        <v>36</v>
      </c>
      <c r="I17" s="2" t="s">
        <v>29</v>
      </c>
      <c r="J17" s="2" t="s">
        <v>41</v>
      </c>
      <c r="K17" s="2" t="s">
        <v>41</v>
      </c>
      <c r="L17" s="2" t="s">
        <v>41</v>
      </c>
      <c r="M17" s="2" t="s">
        <v>36</v>
      </c>
      <c r="N17" s="2"/>
      <c r="O17" s="2"/>
      <c r="P17" s="2"/>
      <c r="Q17" s="2"/>
      <c r="R17" s="2"/>
      <c r="S17" s="2"/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7">
        <f>IFERROR(VLOOKUP($B16,'[1]Springen-E'!$C$5:$M$200,10,FALSE),IFERROR(VLOOKUP($B16,'[1]Springen-A'!$C$5:$M$200,10,FALSE),"0"))</f>
        <v>0</v>
      </c>
      <c r="AA17" s="7">
        <f>IFERROR(VLOOKUP($B16,'[1]Springen-E'!$C$5:$M$200,11,FALSE),IFERROR(VLOOKUP($B16,'[1]Springen-A'!$C$5:$M$200,11,FALSE),"0"))</f>
        <v>0</v>
      </c>
      <c r="AB17" s="7">
        <f t="shared" si="0"/>
        <v>0</v>
      </c>
      <c r="AC17" s="7">
        <f>SUMIFS($U$6:$U$200,$G$6:$G$200,G17,$J$6:$J$200,"x")+SUMIFS($W$6:$W$200,$G$6:$G$200,G17,$K$6:$K$200,"x")+SUMIFS($Y$6:$Y$200,$G$6:$G$200,G17,$L$6:$L$200,"x")+SUMIFS($AA$6:$AA$200,$G$6:$G$200,G17,$M$6:$M$200,"x")-AB16</f>
        <v>3688</v>
      </c>
      <c r="AD17" s="6"/>
    </row>
    <row r="18" spans="1:31" s="7" customFormat="1" x14ac:dyDescent="0.25">
      <c r="A18" s="2">
        <v>13</v>
      </c>
      <c r="B18" s="2" t="s">
        <v>56</v>
      </c>
      <c r="C18" s="2">
        <v>2005</v>
      </c>
      <c r="D18" s="2">
        <v>14</v>
      </c>
      <c r="E18" s="2" t="s">
        <v>33</v>
      </c>
      <c r="F18" s="2" t="s">
        <v>34</v>
      </c>
      <c r="G18" s="2" t="s">
        <v>57</v>
      </c>
      <c r="H18" s="2" t="s">
        <v>36</v>
      </c>
      <c r="I18" s="2" t="s">
        <v>29</v>
      </c>
      <c r="J18" s="2" t="s">
        <v>36</v>
      </c>
      <c r="K18" s="2" t="s">
        <v>29</v>
      </c>
      <c r="L18" s="2" t="s">
        <v>29</v>
      </c>
      <c r="M18" s="2" t="s">
        <v>29</v>
      </c>
      <c r="N18" s="2"/>
      <c r="O18" s="2"/>
      <c r="P18" s="2"/>
      <c r="Q18" s="2"/>
      <c r="R18" s="2"/>
      <c r="S18" s="2"/>
      <c r="T18" s="7">
        <f>IFERROR(VLOOKUP($B18,'[1]Laufen 2000m'!$B$5:$P$199,12,FALSE),IFERROR(VLOOKUP($B18,'[1]Laufen 3000m'!$B$5:$P$200,12,FALSE),"0"))</f>
        <v>9.15</v>
      </c>
      <c r="U18" s="7">
        <f>IFERROR(VLOOKUP($B18,'[1]Laufen 2000m'!$B$5:$P$199,15,FALSE),IFERROR(VLOOKUP($B18,'[1]Laufen 3000m'!$B$5:$P$200,15,FALSE),"0"))</f>
        <v>810</v>
      </c>
      <c r="V18" s="7" t="str">
        <f>IFERROR(VLOOKUP($B18,[1]Schwimmen!$B$5:$O$200,11,FALSE),"0")</f>
        <v>0</v>
      </c>
      <c r="W18" s="7" t="str">
        <f>IFERROR(VLOOKUP($B18,[1]Schwimmen!$B$5:$O$200,14,FALSE),"0")</f>
        <v>0</v>
      </c>
      <c r="X18" s="7" t="str">
        <f>IFERROR(VLOOKUP($B18,'[1]Dressur-E'!$C$5:$M$200,10,FALSE),IFERROR(VLOOKUP($B18,'[1]Dressur-A'!$C$5:$M$200,10,FALSE),"0"))</f>
        <v>0</v>
      </c>
      <c r="Y18" s="7" t="str">
        <f>IFERROR(VLOOKUP($B18,'[1]Dressur-E'!$C$5:$M$200,11,FALSE),IFERROR(VLOOKUP($B18,'[1]Dressur-A'!$C$5:$M$200,11,FALSE),"0"))</f>
        <v>0</v>
      </c>
      <c r="Z18" s="7" t="str">
        <f>IFERROR(VLOOKUP($B18,'[1]Springen-E'!$C$5:$M$200,10,FALSE),IFERROR(VLOOKUP($B18,'[1]Springen-A'!$C$5:$M$200,10,FALSE),"0"))</f>
        <v>0</v>
      </c>
      <c r="AA18" s="7" t="str">
        <f>IFERROR(VLOOKUP($B18,'[1]Springen-E'!$C$5:$M$200,11,FALSE),IFERROR(VLOOKUP($B18,'[1]Springen-A'!$C$5:$M$200,11,FALSE),"0"))</f>
        <v>0</v>
      </c>
      <c r="AB18" s="7">
        <f t="shared" si="0"/>
        <v>810</v>
      </c>
      <c r="AC18" s="7">
        <v>4477</v>
      </c>
      <c r="AD18" s="6"/>
      <c r="AE18" s="5">
        <f>SUM(AC18+AD19)</f>
        <v>4677</v>
      </c>
    </row>
    <row r="19" spans="1:31" s="8" customFormat="1" x14ac:dyDescent="0.25">
      <c r="A19" s="2">
        <v>14</v>
      </c>
      <c r="B19" s="2" t="s">
        <v>58</v>
      </c>
      <c r="C19" s="2">
        <v>2003</v>
      </c>
      <c r="D19" s="2">
        <v>16</v>
      </c>
      <c r="E19" s="2" t="s">
        <v>33</v>
      </c>
      <c r="F19" s="2" t="s">
        <v>38</v>
      </c>
      <c r="G19" s="2" t="s">
        <v>57</v>
      </c>
      <c r="H19" s="2" t="s">
        <v>36</v>
      </c>
      <c r="I19" s="2" t="s">
        <v>29</v>
      </c>
      <c r="J19" s="2" t="s">
        <v>29</v>
      </c>
      <c r="K19" s="2" t="s">
        <v>36</v>
      </c>
      <c r="L19" s="2" t="s">
        <v>29</v>
      </c>
      <c r="M19" s="2" t="s">
        <v>29</v>
      </c>
      <c r="N19" s="2"/>
      <c r="O19" s="2"/>
      <c r="P19" s="2"/>
      <c r="Q19" s="2"/>
      <c r="R19" s="2"/>
      <c r="S19" s="2"/>
      <c r="T19" s="8" t="str">
        <f>IFERROR(VLOOKUP($B19,'[1]Laufen 2000m'!$B$5:$P$199,12,FALSE),IFERROR(VLOOKUP($B19,'[1]Laufen 3000m'!$B$5:$P$200,12,FALSE),"0"))</f>
        <v>0</v>
      </c>
      <c r="U19" s="8" t="str">
        <f>IFERROR(VLOOKUP($B19,'[1]Laufen 2000m'!$B$5:$P$199,15,FALSE),IFERROR(VLOOKUP($B19,'[1]Laufen 3000m'!$B$5:$P$200,15,FALSE),"0"))</f>
        <v>0</v>
      </c>
      <c r="V19" s="8">
        <f>IFERROR(VLOOKUP($B19,[1]Schwimmen!$B$5:$O$200,11,FALSE),"0")</f>
        <v>56.1</v>
      </c>
      <c r="W19" s="8">
        <f>IFERROR(VLOOKUP($B19,[1]Schwimmen!$B$5:$O$200,14,FALSE),"0")</f>
        <v>277</v>
      </c>
      <c r="X19" s="8" t="str">
        <f>IFERROR(VLOOKUP($B19,'[1]Dressur-E'!$C$5:$M$200,10,FALSE),IFERROR(VLOOKUP($B19,'[1]Dressur-A'!$C$5:$M$200,10,FALSE),"0"))</f>
        <v>0</v>
      </c>
      <c r="Y19" s="8" t="str">
        <f>IFERROR(VLOOKUP($B19,'[1]Dressur-E'!$C$5:$M$200,11,FALSE),IFERROR(VLOOKUP($B19,'[1]Dressur-A'!$C$5:$M$200,11,FALSE),"0"))</f>
        <v>0</v>
      </c>
      <c r="Z19" s="8" t="str">
        <f>IFERROR(VLOOKUP($B19,'[1]Springen-E'!$C$5:$M$200,10,FALSE),IFERROR(VLOOKUP($B19,'[1]Springen-A'!$C$5:$M$200,10,FALSE),"0"))</f>
        <v>0</v>
      </c>
      <c r="AA19" s="8" t="str">
        <f>IFERROR(VLOOKUP($B19,'[1]Springen-E'!$C$5:$M$200,11,FALSE),IFERROR(VLOOKUP($B19,'[1]Springen-A'!$C$5:$M$200,11,FALSE),"0"))</f>
        <v>0</v>
      </c>
      <c r="AB19" s="7">
        <f t="shared" si="0"/>
        <v>277</v>
      </c>
      <c r="AC19" s="7">
        <v>4477</v>
      </c>
      <c r="AD19" s="9">
        <v>200</v>
      </c>
    </row>
    <row r="20" spans="1:31" s="8" customFormat="1" x14ac:dyDescent="0.25">
      <c r="A20" s="2">
        <v>15</v>
      </c>
      <c r="B20" s="2" t="s">
        <v>59</v>
      </c>
      <c r="C20" s="2">
        <v>2005</v>
      </c>
      <c r="D20" s="2">
        <v>14</v>
      </c>
      <c r="E20" s="2" t="s">
        <v>33</v>
      </c>
      <c r="F20" s="2" t="s">
        <v>40</v>
      </c>
      <c r="G20" s="2" t="s">
        <v>57</v>
      </c>
      <c r="H20" s="2" t="s">
        <v>36</v>
      </c>
      <c r="I20" s="2" t="s">
        <v>29</v>
      </c>
      <c r="J20" s="2" t="s">
        <v>29</v>
      </c>
      <c r="K20" s="2" t="s">
        <v>29</v>
      </c>
      <c r="L20" s="2" t="s">
        <v>36</v>
      </c>
      <c r="M20" s="2" t="s">
        <v>29</v>
      </c>
      <c r="N20" s="2"/>
      <c r="O20" s="2"/>
      <c r="P20" s="2"/>
      <c r="Q20" s="2"/>
      <c r="R20" s="2"/>
      <c r="S20" s="2"/>
      <c r="T20" s="8" t="str">
        <f>IFERROR(VLOOKUP($B20,'[1]Laufen 2000m'!$B$5:$P$199,12,FALSE),IFERROR(VLOOKUP($B20,'[1]Laufen 3000m'!$B$5:$P$200,12,FALSE),"0"))</f>
        <v>0</v>
      </c>
      <c r="U20" s="8" t="str">
        <f>IFERROR(VLOOKUP($B20,'[1]Laufen 2000m'!$B$5:$P$199,15,FALSE),IFERROR(VLOOKUP($B20,'[1]Laufen 3000m'!$B$5:$P$200,15,FALSE),"0"))</f>
        <v>0</v>
      </c>
      <c r="V20" s="8" t="str">
        <f>IFERROR(VLOOKUP($B20,[1]Schwimmen!$B$5:$O$200,11,FALSE),"0")</f>
        <v>0</v>
      </c>
      <c r="W20" s="8" t="str">
        <f>IFERROR(VLOOKUP($B20,[1]Schwimmen!$B$5:$O$200,14,FALSE),"0")</f>
        <v>0</v>
      </c>
      <c r="X20" s="8">
        <f>IFERROR(VLOOKUP($B20,'[1]Dressur-E'!$C$5:$M$200,10,FALSE),IFERROR(VLOOKUP($B20,'[1]Dressur-A'!$C$5:$M$200,10,FALSE),"0"))</f>
        <v>6.5</v>
      </c>
      <c r="Y20" s="8">
        <f>IFERROR(VLOOKUP($B20,'[1]Dressur-E'!$C$5:$M$200,11,FALSE),IFERROR(VLOOKUP($B20,'[1]Dressur-A'!$C$5:$M$200,11,FALSE),"0"))</f>
        <v>1950</v>
      </c>
      <c r="Z20" s="8" t="str">
        <f>IFERROR(VLOOKUP($B20,'[1]Springen-E'!$C$5:$M$200,10,FALSE),IFERROR(VLOOKUP($B20,'[1]Springen-A'!$C$5:$M$200,10,FALSE),"0"))</f>
        <v>0</v>
      </c>
      <c r="AA20" s="8" t="str">
        <f>IFERROR(VLOOKUP($B20,'[1]Springen-E'!$C$5:$M$200,11,FALSE),IFERROR(VLOOKUP($B20,'[1]Springen-A'!$C$5:$M$200,11,FALSE),"0"))</f>
        <v>0</v>
      </c>
      <c r="AB20" s="7">
        <f t="shared" si="0"/>
        <v>1950</v>
      </c>
      <c r="AC20" s="7">
        <v>4477</v>
      </c>
      <c r="AD20" s="9"/>
    </row>
    <row r="21" spans="1:31" s="8" customFormat="1" x14ac:dyDescent="0.25">
      <c r="A21" s="2">
        <v>16</v>
      </c>
      <c r="B21" s="2" t="s">
        <v>60</v>
      </c>
      <c r="C21" s="2">
        <v>2004</v>
      </c>
      <c r="D21" s="2">
        <v>15</v>
      </c>
      <c r="E21" s="2" t="s">
        <v>33</v>
      </c>
      <c r="F21" s="2" t="s">
        <v>42</v>
      </c>
      <c r="G21" s="2" t="s">
        <v>57</v>
      </c>
      <c r="H21" s="2" t="s">
        <v>36</v>
      </c>
      <c r="I21" s="2" t="s">
        <v>29</v>
      </c>
      <c r="J21" s="2" t="s">
        <v>36</v>
      </c>
      <c r="K21" s="2" t="s">
        <v>36</v>
      </c>
      <c r="L21" s="2" t="s">
        <v>36</v>
      </c>
      <c r="M21" s="2" t="s">
        <v>36</v>
      </c>
      <c r="N21" s="2"/>
      <c r="O21" s="2"/>
      <c r="P21" s="2"/>
      <c r="Q21" s="2"/>
      <c r="R21" s="2"/>
      <c r="S21" s="2"/>
      <c r="T21" s="8">
        <f>IFERROR(VLOOKUP($B21,'[1]Laufen 2000m'!$B$5:$P$199,12,FALSE),IFERROR(VLOOKUP($B21,'[1]Laufen 3000m'!$B$5:$P$200,12,FALSE),"0"))</f>
        <v>8.15</v>
      </c>
      <c r="U21" s="8">
        <f>IFERROR(VLOOKUP($B21,'[1]Laufen 2000m'!$B$5:$P$199,15,FALSE),IFERROR(VLOOKUP($B21,'[1]Laufen 3000m'!$B$5:$P$200,15,FALSE),"0"))</f>
        <v>880</v>
      </c>
      <c r="V21" s="8">
        <f>IFERROR(VLOOKUP($B21,[1]Schwimmen!$B$5:$O$200,11,FALSE),"0")</f>
        <v>37.1</v>
      </c>
      <c r="W21" s="8">
        <f>IFERROR(VLOOKUP($B21,[1]Schwimmen!$B$5:$O$200,14,FALSE),"0")</f>
        <v>897</v>
      </c>
      <c r="X21" s="8">
        <f>IFERROR(VLOOKUP($B21,'[1]Dressur-E'!$C$5:$M$200,10,FALSE),IFERROR(VLOOKUP($B21,'[1]Dressur-A'!$C$5:$M$200,10,FALSE),"0"))</f>
        <v>6.4</v>
      </c>
      <c r="Y21" s="8">
        <f>IFERROR(VLOOKUP($B21,'[1]Dressur-E'!$C$5:$M$200,11,FALSE),IFERROR(VLOOKUP($B21,'[1]Dressur-A'!$C$5:$M$200,11,FALSE),"0"))</f>
        <v>1920</v>
      </c>
      <c r="Z21" s="8">
        <f>IFERROR(VLOOKUP($B21,'[1]Springen-E'!$C$5:$M$200,10,FALSE),IFERROR(VLOOKUP($B21,'[1]Springen-A'!$C$5:$M$200,10,FALSE),"0"))</f>
        <v>7.2</v>
      </c>
      <c r="AA21" s="8">
        <f>IFERROR(VLOOKUP($B21,'[1]Springen-E'!$C$5:$M$200,11,FALSE),IFERROR(VLOOKUP($B21,'[1]Springen-A'!$C$5:$M$200,11,FALSE),"0"))</f>
        <v>1440</v>
      </c>
      <c r="AB21" s="5">
        <f t="shared" si="0"/>
        <v>5137</v>
      </c>
      <c r="AC21" s="7"/>
      <c r="AD21" s="9"/>
    </row>
    <row r="22" spans="1:31" s="8" customFormat="1" x14ac:dyDescent="0.25">
      <c r="A22" s="2">
        <v>16</v>
      </c>
      <c r="B22" s="2" t="s">
        <v>60</v>
      </c>
      <c r="C22" s="2">
        <v>2004</v>
      </c>
      <c r="D22" s="2">
        <v>15</v>
      </c>
      <c r="E22" s="2" t="s">
        <v>33</v>
      </c>
      <c r="F22" s="2" t="s">
        <v>44</v>
      </c>
      <c r="G22" s="2" t="s">
        <v>57</v>
      </c>
      <c r="H22" s="2" t="s">
        <v>36</v>
      </c>
      <c r="I22" s="2" t="s">
        <v>29</v>
      </c>
      <c r="J22" s="2" t="s">
        <v>29</v>
      </c>
      <c r="K22" s="2" t="s">
        <v>29</v>
      </c>
      <c r="L22" s="2" t="s">
        <v>29</v>
      </c>
      <c r="M22" s="2" t="s">
        <v>36</v>
      </c>
      <c r="N22" s="2"/>
      <c r="O22" s="2"/>
      <c r="P22" s="2"/>
      <c r="Q22" s="2"/>
      <c r="R22" s="2"/>
      <c r="S22" s="2"/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8">
        <f>IFERROR(VLOOKUP($B21,'[1]Springen-E'!$C$5:$M$200,10,FALSE),IFERROR(VLOOKUP($B21,'[1]Springen-A'!$C$5:$M$200,10,FALSE),"0"))</f>
        <v>7.2</v>
      </c>
      <c r="AA22" s="8">
        <f>IFERROR(VLOOKUP($B21,'[1]Springen-E'!$C$5:$M$200,11,FALSE),IFERROR(VLOOKUP($B21,'[1]Springen-A'!$C$5:$M$200,11,FALSE),"0"))</f>
        <v>1440</v>
      </c>
      <c r="AB22" s="7">
        <f t="shared" si="0"/>
        <v>1440</v>
      </c>
      <c r="AC22" s="7">
        <f>SUMIFS($U$6:$U$200,$G$6:$G$200,G22,$J$6:$J$200,"x")+SUMIFS($W$6:$W$200,$G$6:$G$200,G22,$K$6:$K$200,"x")+SUMIFS($Y$6:$Y$200,$G$6:$G$200,G22,$L$6:$L$200,"x")+SUMIFS($AA$6:$AA$200,$G$6:$G$200,G22,$M$6:$M$200,"x")-AB21</f>
        <v>8679</v>
      </c>
      <c r="AD22" s="9"/>
    </row>
    <row r="23" spans="1:31" s="7" customFormat="1" x14ac:dyDescent="0.25">
      <c r="A23" s="2">
        <v>17</v>
      </c>
      <c r="B23" s="2" t="s">
        <v>61</v>
      </c>
      <c r="C23" s="2">
        <v>2006</v>
      </c>
      <c r="D23" s="2">
        <v>13</v>
      </c>
      <c r="E23" s="2" t="s">
        <v>33</v>
      </c>
      <c r="F23" s="2" t="s">
        <v>34</v>
      </c>
      <c r="G23" s="2" t="s">
        <v>62</v>
      </c>
      <c r="H23" s="2" t="s">
        <v>36</v>
      </c>
      <c r="I23" s="2" t="s">
        <v>29</v>
      </c>
      <c r="J23" s="2" t="s">
        <v>36</v>
      </c>
      <c r="K23" s="2" t="s">
        <v>29</v>
      </c>
      <c r="L23" s="2" t="s">
        <v>29</v>
      </c>
      <c r="M23" s="2" t="s">
        <v>29</v>
      </c>
      <c r="N23" s="2"/>
      <c r="O23" s="2"/>
      <c r="P23" s="2"/>
      <c r="Q23" s="2"/>
      <c r="R23" s="2"/>
      <c r="S23" s="2"/>
      <c r="T23" s="7">
        <f>IFERROR(VLOOKUP($B23,'[1]Laufen 2000m'!$B$5:$P$199,12,FALSE),IFERROR(VLOOKUP($B23,'[1]Laufen 3000m'!$B$5:$P$200,12,FALSE),"0"))</f>
        <v>10.26</v>
      </c>
      <c r="U23" s="7">
        <f>IFERROR(VLOOKUP($B23,'[1]Laufen 2000m'!$B$5:$P$199,15,FALSE),IFERROR(VLOOKUP($B23,'[1]Laufen 3000m'!$B$5:$P$200,15,FALSE),"0"))</f>
        <v>725</v>
      </c>
      <c r="V23" s="7" t="str">
        <f>IFERROR(VLOOKUP($B23,[1]Schwimmen!$B$5:$O$200,11,FALSE),"0")</f>
        <v>0</v>
      </c>
      <c r="W23" s="7" t="str">
        <f>IFERROR(VLOOKUP($B23,[1]Schwimmen!$B$5:$O$200,14,FALSE),"0")</f>
        <v>0</v>
      </c>
      <c r="X23" s="7" t="str">
        <f>IFERROR(VLOOKUP($B23,'[1]Dressur-E'!$C$5:$M$200,10,FALSE),IFERROR(VLOOKUP($B23,'[1]Dressur-A'!$C$5:$M$200,10,FALSE),"0"))</f>
        <v>0</v>
      </c>
      <c r="Y23" s="7" t="str">
        <f>IFERROR(VLOOKUP($B23,'[1]Dressur-E'!$C$5:$M$200,11,FALSE),IFERROR(VLOOKUP($B23,'[1]Dressur-A'!$C$5:$M$200,11,FALSE),"0"))</f>
        <v>0</v>
      </c>
      <c r="Z23" s="7" t="str">
        <f>IFERROR(VLOOKUP($B23,'[1]Springen-E'!$C$5:$M$200,10,FALSE),IFERROR(VLOOKUP($B23,'[1]Springen-A'!$C$5:$M$200,10,FALSE),"0"))</f>
        <v>0</v>
      </c>
      <c r="AA23" s="7" t="str">
        <f>IFERROR(VLOOKUP($B23,'[1]Springen-E'!$C$5:$M$200,11,FALSE),IFERROR(VLOOKUP($B23,'[1]Springen-A'!$C$5:$M$200,11,FALSE),"0"))</f>
        <v>0</v>
      </c>
      <c r="AB23" s="7">
        <f t="shared" si="0"/>
        <v>725</v>
      </c>
      <c r="AC23" s="7">
        <f t="shared" ref="AC23:AC39" si="1">SUMIFS($U$6:$U$200,$G$6:$G$200,G23,$J$6:$J$200,"x")+SUMIFS($W$6:$W$200,$G$6:$G$200,G23,$K$6:$K$200,"x")+SUMIFS($Y$6:$Y$200,$G$6:$G$200,G23,$L$6:$L$200,"x")+SUMIFS($AA$6:$AA$200,$G$6:$G$200,G23,$M$6:$M$200,"x")</f>
        <v>4475</v>
      </c>
      <c r="AD23" s="11">
        <v>200</v>
      </c>
      <c r="AE23" s="5">
        <f>SUM(AC23+AD23+AD24)</f>
        <v>4875</v>
      </c>
    </row>
    <row r="24" spans="1:31" s="7" customFormat="1" x14ac:dyDescent="0.25">
      <c r="A24" s="2">
        <v>18</v>
      </c>
      <c r="B24" s="2" t="s">
        <v>63</v>
      </c>
      <c r="C24" s="2">
        <v>2009</v>
      </c>
      <c r="D24" s="2">
        <v>10</v>
      </c>
      <c r="E24" s="2" t="s">
        <v>33</v>
      </c>
      <c r="F24" s="2" t="s">
        <v>38</v>
      </c>
      <c r="G24" s="2" t="s">
        <v>62</v>
      </c>
      <c r="H24" s="2" t="s">
        <v>36</v>
      </c>
      <c r="I24" s="2" t="s">
        <v>29</v>
      </c>
      <c r="J24" s="2" t="s">
        <v>29</v>
      </c>
      <c r="K24" s="2" t="s">
        <v>36</v>
      </c>
      <c r="L24" s="2" t="s">
        <v>29</v>
      </c>
      <c r="M24" s="2" t="s">
        <v>29</v>
      </c>
      <c r="N24" s="2"/>
      <c r="O24" s="2"/>
      <c r="P24" s="2"/>
      <c r="Q24" s="2"/>
      <c r="R24" s="2"/>
      <c r="S24" s="2"/>
      <c r="T24" s="7" t="str">
        <f>IFERROR(VLOOKUP($B24,'[1]Laufen 2000m'!$B$5:$P$199,12,FALSE),IFERROR(VLOOKUP($B24,'[1]Laufen 3000m'!$B$5:$P$200,12,FALSE),"0"))</f>
        <v>0</v>
      </c>
      <c r="U24" s="7" t="str">
        <f>IFERROR(VLOOKUP($B24,'[1]Laufen 2000m'!$B$5:$P$199,15,FALSE),IFERROR(VLOOKUP($B24,'[1]Laufen 3000m'!$B$5:$P$200,15,FALSE),"0"))</f>
        <v>0</v>
      </c>
      <c r="V24" s="7">
        <f>IFERROR(VLOOKUP($B24,[1]Schwimmen!$B$5:$O$200,11,FALSE),"0")</f>
        <v>77.599999999999994</v>
      </c>
      <c r="W24" s="7">
        <f>IFERROR(VLOOKUP($B24,[1]Schwimmen!$B$5:$O$200,14,FALSE),"0")</f>
        <v>300</v>
      </c>
      <c r="X24" s="7" t="str">
        <f>IFERROR(VLOOKUP($B24,'[1]Dressur-E'!$C$5:$M$200,10,FALSE),IFERROR(VLOOKUP($B24,'[1]Dressur-A'!$C$5:$M$200,10,FALSE),"0"))</f>
        <v>0</v>
      </c>
      <c r="Y24" s="7" t="str">
        <f>IFERROR(VLOOKUP($B24,'[1]Dressur-E'!$C$5:$M$200,11,FALSE),IFERROR(VLOOKUP($B24,'[1]Dressur-A'!$C$5:$M$200,11,FALSE),"0"))</f>
        <v>0</v>
      </c>
      <c r="Z24" s="7" t="str">
        <f>IFERROR(VLOOKUP($B24,'[1]Springen-E'!$C$5:$M$200,10,FALSE),IFERROR(VLOOKUP($B24,'[1]Springen-A'!$C$5:$M$200,10,FALSE),"0"))</f>
        <v>0</v>
      </c>
      <c r="AA24" s="7" t="str">
        <f>IFERROR(VLOOKUP($B24,'[1]Springen-E'!$C$5:$M$200,11,FALSE),IFERROR(VLOOKUP($B24,'[1]Springen-A'!$C$5:$M$200,11,FALSE),"0"))</f>
        <v>0</v>
      </c>
      <c r="AB24" s="7">
        <f t="shared" si="0"/>
        <v>300</v>
      </c>
      <c r="AC24" s="7">
        <f t="shared" si="1"/>
        <v>4475</v>
      </c>
      <c r="AD24" s="9">
        <v>200</v>
      </c>
    </row>
    <row r="25" spans="1:31" s="7" customFormat="1" x14ac:dyDescent="0.25">
      <c r="A25" s="2">
        <v>19</v>
      </c>
      <c r="B25" s="2" t="s">
        <v>64</v>
      </c>
      <c r="C25" s="2">
        <v>2004</v>
      </c>
      <c r="D25" s="2">
        <v>15</v>
      </c>
      <c r="E25" s="2" t="s">
        <v>33</v>
      </c>
      <c r="F25" s="2" t="s">
        <v>40</v>
      </c>
      <c r="G25" s="2" t="s">
        <v>62</v>
      </c>
      <c r="H25" s="2" t="s">
        <v>36</v>
      </c>
      <c r="I25" s="2" t="s">
        <v>29</v>
      </c>
      <c r="J25" s="2" t="s">
        <v>29</v>
      </c>
      <c r="K25" s="2" t="s">
        <v>29</v>
      </c>
      <c r="L25" s="2" t="s">
        <v>36</v>
      </c>
      <c r="M25" s="2" t="s">
        <v>29</v>
      </c>
      <c r="N25" s="2"/>
      <c r="O25" s="2"/>
      <c r="P25" s="2"/>
      <c r="Q25" s="2"/>
      <c r="R25" s="2"/>
      <c r="S25" s="2"/>
      <c r="T25" s="7" t="str">
        <f>IFERROR(VLOOKUP($B25,'[1]Laufen 2000m'!$B$5:$P$199,12,FALSE),IFERROR(VLOOKUP($B25,'[1]Laufen 3000m'!$B$5:$P$200,12,FALSE),"0"))</f>
        <v>0</v>
      </c>
      <c r="U25" s="7" t="str">
        <f>IFERROR(VLOOKUP($B25,'[1]Laufen 2000m'!$B$5:$P$199,15,FALSE),IFERROR(VLOOKUP($B25,'[1]Laufen 3000m'!$B$5:$P$200,15,FALSE),"0"))</f>
        <v>0</v>
      </c>
      <c r="V25" s="7" t="str">
        <f>IFERROR(VLOOKUP($B25,[1]Schwimmen!$B$5:$O$200,11,FALSE),"0")</f>
        <v>0</v>
      </c>
      <c r="W25" s="7" t="str">
        <f>IFERROR(VLOOKUP($B25,[1]Schwimmen!$B$5:$O$200,14,FALSE),"0")</f>
        <v>0</v>
      </c>
      <c r="X25" s="7">
        <f>IFERROR(VLOOKUP($B25,'[1]Dressur-E'!$C$5:$M$200,10,FALSE),IFERROR(VLOOKUP($B25,'[1]Dressur-A'!$C$5:$M$200,10,FALSE),"0"))</f>
        <v>6.9</v>
      </c>
      <c r="Y25" s="7">
        <f>IFERROR(VLOOKUP($B25,'[1]Dressur-E'!$C$5:$M$200,11,FALSE),IFERROR(VLOOKUP($B25,'[1]Dressur-A'!$C$5:$M$200,11,FALSE),"0"))</f>
        <v>2070</v>
      </c>
      <c r="Z25" s="7" t="str">
        <f>IFERROR(VLOOKUP($B25,'[1]Springen-E'!$C$5:$M$200,10,FALSE),IFERROR(VLOOKUP($B25,'[1]Springen-A'!$C$5:$M$200,10,FALSE),"0"))</f>
        <v>0</v>
      </c>
      <c r="AA25" s="7" t="str">
        <f>IFERROR(VLOOKUP($B25,'[1]Springen-E'!$C$5:$M$200,11,FALSE),IFERROR(VLOOKUP($B25,'[1]Springen-A'!$C$5:$M$200,11,FALSE),"0"))</f>
        <v>0</v>
      </c>
      <c r="AB25" s="7">
        <f t="shared" si="0"/>
        <v>2070</v>
      </c>
      <c r="AC25" s="7">
        <f t="shared" si="1"/>
        <v>4475</v>
      </c>
      <c r="AD25" s="6"/>
    </row>
    <row r="26" spans="1:31" s="7" customFormat="1" x14ac:dyDescent="0.25">
      <c r="A26" s="2">
        <v>20</v>
      </c>
      <c r="B26" s="2" t="s">
        <v>65</v>
      </c>
      <c r="C26" s="2">
        <v>2004</v>
      </c>
      <c r="D26" s="2">
        <v>15</v>
      </c>
      <c r="E26" s="2" t="s">
        <v>33</v>
      </c>
      <c r="F26" s="2" t="s">
        <v>44</v>
      </c>
      <c r="G26" s="2" t="s">
        <v>62</v>
      </c>
      <c r="H26" s="2" t="s">
        <v>36</v>
      </c>
      <c r="I26" s="2" t="s">
        <v>29</v>
      </c>
      <c r="J26" s="2" t="s">
        <v>29</v>
      </c>
      <c r="K26" s="2" t="s">
        <v>29</v>
      </c>
      <c r="L26" s="2" t="s">
        <v>29</v>
      </c>
      <c r="M26" s="2" t="s">
        <v>36</v>
      </c>
      <c r="N26" s="2"/>
      <c r="O26" s="2"/>
      <c r="P26" s="2"/>
      <c r="Q26" s="2"/>
      <c r="R26" s="2"/>
      <c r="S26" s="2"/>
      <c r="T26" s="7" t="str">
        <f>IFERROR(VLOOKUP($B26,'[1]Laufen 2000m'!$B$5:$P$199,12,FALSE),IFERROR(VLOOKUP($B26,'[1]Laufen 3000m'!$B$5:$P$200,12,FALSE),"0"))</f>
        <v>0</v>
      </c>
      <c r="U26" s="7" t="str">
        <f>IFERROR(VLOOKUP($B26,'[1]Laufen 2000m'!$B$5:$P$199,15,FALSE),IFERROR(VLOOKUP($B26,'[1]Laufen 3000m'!$B$5:$P$200,15,FALSE),"0"))</f>
        <v>0</v>
      </c>
      <c r="V26" s="7" t="str">
        <f>IFERROR(VLOOKUP($B26,[1]Schwimmen!$B$5:$O$200,11,FALSE),"0")</f>
        <v>0</v>
      </c>
      <c r="W26" s="7" t="str">
        <f>IFERROR(VLOOKUP($B26,[1]Schwimmen!$B$5:$O$200,14,FALSE),"0")</f>
        <v>0</v>
      </c>
      <c r="X26" s="7" t="str">
        <f>IFERROR(VLOOKUP($B26,'[1]Dressur-E'!$C$5:$M$200,10,FALSE),IFERROR(VLOOKUP($B26,'[1]Dressur-A'!$C$5:$M$200,10,FALSE),"0"))</f>
        <v>0</v>
      </c>
      <c r="Y26" s="7" t="str">
        <f>IFERROR(VLOOKUP($B26,'[1]Dressur-E'!$C$5:$M$200,11,FALSE),IFERROR(VLOOKUP($B26,'[1]Dressur-A'!$C$5:$M$200,11,FALSE),"0"))</f>
        <v>0</v>
      </c>
      <c r="Z26" s="7">
        <f>IFERROR(VLOOKUP($B26,'[1]Springen-E'!$C$5:$M$200,10,FALSE),IFERROR(VLOOKUP($B26,'[1]Springen-A'!$C$5:$M$200,10,FALSE),"0"))</f>
        <v>6.9</v>
      </c>
      <c r="AA26" s="7">
        <f>IFERROR(VLOOKUP($B26,'[1]Springen-E'!$C$5:$M$200,11,FALSE),IFERROR(VLOOKUP($B26,'[1]Springen-A'!$C$5:$M$200,11,FALSE),"0"))</f>
        <v>1380</v>
      </c>
      <c r="AB26" s="7">
        <f t="shared" si="0"/>
        <v>1380</v>
      </c>
      <c r="AC26" s="7">
        <f t="shared" si="1"/>
        <v>4475</v>
      </c>
      <c r="AD26" s="6"/>
    </row>
    <row r="27" spans="1:31" s="8" customFormat="1" x14ac:dyDescent="0.25">
      <c r="A27" s="2">
        <v>21</v>
      </c>
      <c r="B27" s="2" t="s">
        <v>66</v>
      </c>
      <c r="C27" s="2">
        <v>2008</v>
      </c>
      <c r="D27" s="2">
        <v>11</v>
      </c>
      <c r="E27" s="2" t="s">
        <v>33</v>
      </c>
      <c r="F27" s="2" t="s">
        <v>34</v>
      </c>
      <c r="G27" s="2" t="s">
        <v>67</v>
      </c>
      <c r="H27" s="2" t="s">
        <v>36</v>
      </c>
      <c r="I27" s="2" t="s">
        <v>29</v>
      </c>
      <c r="J27" s="2" t="s">
        <v>36</v>
      </c>
      <c r="K27" s="2" t="s">
        <v>29</v>
      </c>
      <c r="L27" s="2" t="s">
        <v>29</v>
      </c>
      <c r="M27" s="2" t="s">
        <v>29</v>
      </c>
      <c r="N27" s="2"/>
      <c r="O27" s="2"/>
      <c r="P27" s="2"/>
      <c r="Q27" s="2"/>
      <c r="R27" s="2"/>
      <c r="S27" s="2"/>
      <c r="T27" s="8">
        <f>IFERROR(VLOOKUP($B27,'[1]Laufen 2000m'!$B$5:$P$199,12,FALSE),IFERROR(VLOOKUP($B27,'[1]Laufen 3000m'!$B$5:$P$200,12,FALSE),"0"))</f>
        <v>10.08</v>
      </c>
      <c r="U27" s="8">
        <f>IFERROR(VLOOKUP($B27,'[1]Laufen 2000m'!$B$5:$P$199,15,FALSE),IFERROR(VLOOKUP($B27,'[1]Laufen 3000m'!$B$5:$P$200,15,FALSE),"0"))</f>
        <v>855</v>
      </c>
      <c r="V27" s="8" t="str">
        <f>IFERROR(VLOOKUP($B27,[1]Schwimmen!$B$5:$O$200,11,FALSE),"0")</f>
        <v>0</v>
      </c>
      <c r="W27" s="8" t="str">
        <f>IFERROR(VLOOKUP($B27,[1]Schwimmen!$B$5:$O$200,14,FALSE),"0")</f>
        <v>0</v>
      </c>
      <c r="X27" s="8" t="str">
        <f>IFERROR(VLOOKUP($B27,'[1]Dressur-E'!$C$5:$M$200,10,FALSE),IFERROR(VLOOKUP($B27,'[1]Dressur-A'!$C$5:$M$200,10,FALSE),"0"))</f>
        <v>0</v>
      </c>
      <c r="Y27" s="8" t="str">
        <f>IFERROR(VLOOKUP($B27,'[1]Dressur-E'!$C$5:$M$200,11,FALSE),IFERROR(VLOOKUP($B27,'[1]Dressur-A'!$C$5:$M$200,11,FALSE),"0"))</f>
        <v>0</v>
      </c>
      <c r="Z27" s="8" t="str">
        <f>IFERROR(VLOOKUP($B27,'[1]Springen-E'!$C$5:$M$200,10,FALSE),IFERROR(VLOOKUP($B27,'[1]Springen-A'!$C$5:$M$200,10,FALSE),"0"))</f>
        <v>0</v>
      </c>
      <c r="AA27" s="8" t="str">
        <f>IFERROR(VLOOKUP($B27,'[1]Springen-E'!$C$5:$M$200,11,FALSE),IFERROR(VLOOKUP($B27,'[1]Springen-A'!$C$5:$M$200,11,FALSE),"0"))</f>
        <v>0</v>
      </c>
      <c r="AB27" s="7">
        <f t="shared" si="0"/>
        <v>855</v>
      </c>
      <c r="AC27" s="7">
        <f t="shared" si="1"/>
        <v>4689</v>
      </c>
      <c r="AD27" s="9">
        <v>200</v>
      </c>
      <c r="AE27" s="10">
        <f>SUM(AC27+AD27+AD28)</f>
        <v>5089</v>
      </c>
    </row>
    <row r="28" spans="1:31" s="8" customFormat="1" x14ac:dyDescent="0.25">
      <c r="A28" s="2">
        <v>22</v>
      </c>
      <c r="B28" s="2" t="s">
        <v>68</v>
      </c>
      <c r="C28" s="2">
        <v>2006</v>
      </c>
      <c r="D28" s="2">
        <v>13</v>
      </c>
      <c r="E28" s="2" t="s">
        <v>33</v>
      </c>
      <c r="F28" s="2" t="s">
        <v>38</v>
      </c>
      <c r="G28" s="2" t="s">
        <v>67</v>
      </c>
      <c r="H28" s="2" t="s">
        <v>36</v>
      </c>
      <c r="I28" s="2" t="s">
        <v>29</v>
      </c>
      <c r="J28" s="2" t="s">
        <v>29</v>
      </c>
      <c r="K28" s="2" t="s">
        <v>36</v>
      </c>
      <c r="L28" s="2" t="s">
        <v>29</v>
      </c>
      <c r="M28" s="2" t="s">
        <v>29</v>
      </c>
      <c r="N28" s="2"/>
      <c r="O28" s="2"/>
      <c r="P28" s="2"/>
      <c r="Q28" s="2"/>
      <c r="R28" s="2"/>
      <c r="S28" s="2"/>
      <c r="T28" s="8" t="str">
        <f>IFERROR(VLOOKUP($B28,'[1]Laufen 2000m'!$B$5:$P$199,12,FALSE),IFERROR(VLOOKUP($B28,'[1]Laufen 3000m'!$B$5:$P$200,12,FALSE),"0"))</f>
        <v>0</v>
      </c>
      <c r="U28" s="8" t="str">
        <f>IFERROR(VLOOKUP($B28,'[1]Laufen 2000m'!$B$5:$P$199,15,FALSE),IFERROR(VLOOKUP($B28,'[1]Laufen 3000m'!$B$5:$P$200,15,FALSE),"0"))</f>
        <v>0</v>
      </c>
      <c r="V28" s="8">
        <f>IFERROR(VLOOKUP($B28,[1]Schwimmen!$B$5:$O$200,11,FALSE),"0")</f>
        <v>61.3</v>
      </c>
      <c r="W28" s="8">
        <f>IFERROR(VLOOKUP($B28,[1]Schwimmen!$B$5:$O$200,14,FALSE),"0")</f>
        <v>284</v>
      </c>
      <c r="X28" s="8" t="str">
        <f>IFERROR(VLOOKUP($B28,'[1]Dressur-E'!$C$5:$M$200,10,FALSE),IFERROR(VLOOKUP($B28,'[1]Dressur-A'!$C$5:$M$200,10,FALSE),"0"))</f>
        <v>0</v>
      </c>
      <c r="Y28" s="8" t="str">
        <f>IFERROR(VLOOKUP($B28,'[1]Dressur-E'!$C$5:$M$200,11,FALSE),IFERROR(VLOOKUP($B28,'[1]Dressur-A'!$C$5:$M$200,11,FALSE),"0"))</f>
        <v>0</v>
      </c>
      <c r="Z28" s="8" t="str">
        <f>IFERROR(VLOOKUP($B28,'[1]Springen-E'!$C$5:$M$200,10,FALSE),IFERROR(VLOOKUP($B28,'[1]Springen-A'!$C$5:$M$200,10,FALSE),"0"))</f>
        <v>0</v>
      </c>
      <c r="AA28" s="8" t="str">
        <f>IFERROR(VLOOKUP($B28,'[1]Springen-E'!$C$5:$M$200,11,FALSE),IFERROR(VLOOKUP($B28,'[1]Springen-A'!$C$5:$M$200,11,FALSE),"0"))</f>
        <v>0</v>
      </c>
      <c r="AB28" s="7">
        <f t="shared" si="0"/>
        <v>284</v>
      </c>
      <c r="AC28" s="7">
        <f t="shared" si="1"/>
        <v>4689</v>
      </c>
      <c r="AD28" s="11">
        <v>200</v>
      </c>
    </row>
    <row r="29" spans="1:31" s="8" customFormat="1" x14ac:dyDescent="0.25">
      <c r="A29" s="2">
        <v>23</v>
      </c>
      <c r="B29" s="2" t="s">
        <v>69</v>
      </c>
      <c r="C29" s="2">
        <v>2004</v>
      </c>
      <c r="D29" s="2">
        <v>15</v>
      </c>
      <c r="E29" s="2" t="s">
        <v>33</v>
      </c>
      <c r="F29" s="2" t="s">
        <v>40</v>
      </c>
      <c r="G29" s="2" t="s">
        <v>67</v>
      </c>
      <c r="H29" s="2" t="s">
        <v>36</v>
      </c>
      <c r="I29" s="2" t="s">
        <v>29</v>
      </c>
      <c r="J29" s="2" t="s">
        <v>29</v>
      </c>
      <c r="K29" s="2" t="s">
        <v>29</v>
      </c>
      <c r="L29" s="2" t="s">
        <v>36</v>
      </c>
      <c r="M29" s="2" t="s">
        <v>29</v>
      </c>
      <c r="N29" s="2"/>
      <c r="O29" s="2"/>
      <c r="P29" s="2"/>
      <c r="Q29" s="2"/>
      <c r="R29" s="2"/>
      <c r="S29" s="2"/>
      <c r="T29" s="8" t="str">
        <f>IFERROR(VLOOKUP($B29,'[1]Laufen 2000m'!$B$5:$P$199,12,FALSE),IFERROR(VLOOKUP($B29,'[1]Laufen 3000m'!$B$5:$P$200,12,FALSE),"0"))</f>
        <v>0</v>
      </c>
      <c r="U29" s="8" t="str">
        <f>IFERROR(VLOOKUP($B29,'[1]Laufen 2000m'!$B$5:$P$199,15,FALSE),IFERROR(VLOOKUP($B29,'[1]Laufen 3000m'!$B$5:$P$200,15,FALSE),"0"))</f>
        <v>0</v>
      </c>
      <c r="V29" s="8" t="str">
        <f>IFERROR(VLOOKUP($B29,[1]Schwimmen!$B$5:$O$200,11,FALSE),"0")</f>
        <v>0</v>
      </c>
      <c r="W29" s="8" t="str">
        <f>IFERROR(VLOOKUP($B29,[1]Schwimmen!$B$5:$O$200,14,FALSE),"0")</f>
        <v>0</v>
      </c>
      <c r="X29" s="8">
        <f>IFERROR(VLOOKUP($B29,'[1]Dressur-E'!$C$5:$M$200,10,FALSE),IFERROR(VLOOKUP($B29,'[1]Dressur-A'!$C$5:$M$200,10,FALSE),"0"))</f>
        <v>6.9</v>
      </c>
      <c r="Y29" s="8">
        <f>IFERROR(VLOOKUP($B29,'[1]Dressur-E'!$C$5:$M$200,11,FALSE),IFERROR(VLOOKUP($B29,'[1]Dressur-A'!$C$5:$M$200,11,FALSE),"0"))</f>
        <v>2070</v>
      </c>
      <c r="Z29" s="8" t="str">
        <f>IFERROR(VLOOKUP($B29,'[1]Springen-E'!$C$5:$M$200,10,FALSE),IFERROR(VLOOKUP($B29,'[1]Springen-A'!$C$5:$M$200,10,FALSE),"0"))</f>
        <v>0</v>
      </c>
      <c r="AA29" s="8" t="str">
        <f>IFERROR(VLOOKUP($B29,'[1]Springen-E'!$C$5:$M$200,11,FALSE),IFERROR(VLOOKUP($B29,'[1]Springen-A'!$C$5:$M$200,11,FALSE),"0"))</f>
        <v>0</v>
      </c>
      <c r="AB29" s="7">
        <f t="shared" si="0"/>
        <v>2070</v>
      </c>
      <c r="AC29" s="7">
        <f t="shared" si="1"/>
        <v>4689</v>
      </c>
      <c r="AD29" s="9"/>
    </row>
    <row r="30" spans="1:31" s="8" customFormat="1" x14ac:dyDescent="0.25">
      <c r="A30" s="2">
        <v>24</v>
      </c>
      <c r="B30" s="2" t="s">
        <v>70</v>
      </c>
      <c r="C30" s="2">
        <v>2010</v>
      </c>
      <c r="D30" s="2">
        <v>9</v>
      </c>
      <c r="E30" s="2" t="s">
        <v>33</v>
      </c>
      <c r="F30" s="2" t="s">
        <v>44</v>
      </c>
      <c r="G30" s="2" t="s">
        <v>67</v>
      </c>
      <c r="H30" s="2" t="s">
        <v>36</v>
      </c>
      <c r="I30" s="2" t="s">
        <v>29</v>
      </c>
      <c r="J30" s="2" t="s">
        <v>29</v>
      </c>
      <c r="K30" s="2" t="s">
        <v>29</v>
      </c>
      <c r="L30" s="2" t="s">
        <v>29</v>
      </c>
      <c r="M30" s="2" t="s">
        <v>36</v>
      </c>
      <c r="N30" s="2"/>
      <c r="O30" s="2"/>
      <c r="P30" s="2"/>
      <c r="Q30" s="2"/>
      <c r="R30" s="2"/>
      <c r="S30" s="2"/>
      <c r="T30" s="8" t="str">
        <f>IFERROR(VLOOKUP($B30,'[1]Laufen 2000m'!$B$5:$P$199,12,FALSE),IFERROR(VLOOKUP($B30,'[1]Laufen 3000m'!$B$5:$P$200,12,FALSE),"0"))</f>
        <v>0</v>
      </c>
      <c r="U30" s="8" t="str">
        <f>IFERROR(VLOOKUP($B30,'[1]Laufen 2000m'!$B$5:$P$199,15,FALSE),IFERROR(VLOOKUP($B30,'[1]Laufen 3000m'!$B$5:$P$200,15,FALSE),"0"))</f>
        <v>0</v>
      </c>
      <c r="V30" s="8" t="str">
        <f>IFERROR(VLOOKUP($B30,[1]Schwimmen!$B$5:$O$200,11,FALSE),"0")</f>
        <v>0</v>
      </c>
      <c r="W30" s="8" t="str">
        <f>IFERROR(VLOOKUP($B30,[1]Schwimmen!$B$5:$O$200,14,FALSE),"0")</f>
        <v>0</v>
      </c>
      <c r="X30" s="8" t="str">
        <f>IFERROR(VLOOKUP($B30,'[1]Dressur-E'!$C$5:$M$200,10,FALSE),IFERROR(VLOOKUP($B30,'[1]Dressur-A'!$C$5:$M$200,10,FALSE),"0"))</f>
        <v>0</v>
      </c>
      <c r="Y30" s="8" t="str">
        <f>IFERROR(VLOOKUP($B30,'[1]Dressur-E'!$C$5:$M$200,11,FALSE),IFERROR(VLOOKUP($B30,'[1]Dressur-A'!$C$5:$M$200,11,FALSE),"0"))</f>
        <v>0</v>
      </c>
      <c r="Z30" s="8">
        <f>IFERROR(VLOOKUP($B30,'[1]Springen-E'!$C$5:$M$200,10,FALSE),IFERROR(VLOOKUP($B30,'[1]Springen-A'!$C$5:$M$200,10,FALSE),"0"))</f>
        <v>7.4</v>
      </c>
      <c r="AA30" s="8">
        <f>IFERROR(VLOOKUP($B30,'[1]Springen-E'!$C$5:$M$200,11,FALSE),IFERROR(VLOOKUP($B30,'[1]Springen-A'!$C$5:$M$200,11,FALSE),"0"))</f>
        <v>1480</v>
      </c>
      <c r="AB30" s="7">
        <f t="shared" si="0"/>
        <v>1480</v>
      </c>
      <c r="AC30" s="7">
        <f t="shared" si="1"/>
        <v>4689</v>
      </c>
      <c r="AD30" s="9"/>
    </row>
    <row r="31" spans="1:31" s="7" customFormat="1" x14ac:dyDescent="0.25">
      <c r="A31" s="2">
        <v>25</v>
      </c>
      <c r="B31" s="2" t="s">
        <v>71</v>
      </c>
      <c r="C31" s="2">
        <v>2003</v>
      </c>
      <c r="D31" s="2">
        <v>16</v>
      </c>
      <c r="E31" s="2" t="s">
        <v>33</v>
      </c>
      <c r="F31" s="2" t="s">
        <v>34</v>
      </c>
      <c r="G31" s="2" t="s">
        <v>72</v>
      </c>
      <c r="H31" s="2" t="s">
        <v>36</v>
      </c>
      <c r="I31" s="2" t="s">
        <v>29</v>
      </c>
      <c r="J31" s="2" t="s">
        <v>36</v>
      </c>
      <c r="K31" s="2" t="s">
        <v>29</v>
      </c>
      <c r="L31" s="2" t="s">
        <v>29</v>
      </c>
      <c r="M31" s="2" t="s">
        <v>29</v>
      </c>
      <c r="N31" s="2"/>
      <c r="O31" s="2"/>
      <c r="P31" s="2"/>
      <c r="Q31" s="2"/>
      <c r="R31" s="2"/>
      <c r="S31" s="2"/>
      <c r="T31" s="7">
        <f>IFERROR(VLOOKUP($B31,'[1]Laufen 2000m'!$B$5:$P$199,12,FALSE),IFERROR(VLOOKUP($B31,'[1]Laufen 3000m'!$B$5:$P$200,12,FALSE),"0"))</f>
        <v>10.220000000000001</v>
      </c>
      <c r="U31" s="7">
        <f>IFERROR(VLOOKUP($B31,'[1]Laufen 2000m'!$B$5:$P$199,15,FALSE),IFERROR(VLOOKUP($B31,'[1]Laufen 3000m'!$B$5:$P$200,15,FALSE),"0"))</f>
        <v>580</v>
      </c>
      <c r="V31" s="7" t="str">
        <f>IFERROR(VLOOKUP($B31,[1]Schwimmen!$B$5:$O$200,11,FALSE),"0")</f>
        <v>0</v>
      </c>
      <c r="W31" s="7" t="str">
        <f>IFERROR(VLOOKUP($B31,[1]Schwimmen!$B$5:$O$200,14,FALSE),"0")</f>
        <v>0</v>
      </c>
      <c r="X31" s="7" t="str">
        <f>IFERROR(VLOOKUP($B31,'[1]Dressur-E'!$C$5:$M$200,10,FALSE),IFERROR(VLOOKUP($B31,'[1]Dressur-A'!$C$5:$M$200,10,FALSE),"0"))</f>
        <v>0</v>
      </c>
      <c r="Y31" s="7" t="str">
        <f>IFERROR(VLOOKUP($B31,'[1]Dressur-E'!$C$5:$M$200,11,FALSE),IFERROR(VLOOKUP($B31,'[1]Dressur-A'!$C$5:$M$200,11,FALSE),"0"))</f>
        <v>0</v>
      </c>
      <c r="Z31" s="7" t="str">
        <f>IFERROR(VLOOKUP($B31,'[1]Springen-E'!$C$5:$M$200,10,FALSE),IFERROR(VLOOKUP($B31,'[1]Springen-A'!$C$5:$M$200,10,FALSE),"0"))</f>
        <v>0</v>
      </c>
      <c r="AA31" s="7" t="str">
        <f>IFERROR(VLOOKUP($B31,'[1]Springen-E'!$C$5:$M$200,11,FALSE),IFERROR(VLOOKUP($B31,'[1]Springen-A'!$C$5:$M$200,11,FALSE),"0"))</f>
        <v>0</v>
      </c>
      <c r="AB31" s="7">
        <f t="shared" si="0"/>
        <v>580</v>
      </c>
      <c r="AC31" s="7">
        <f t="shared" si="1"/>
        <v>4046</v>
      </c>
      <c r="AD31" s="13">
        <v>200</v>
      </c>
      <c r="AE31" s="5">
        <f>SUM(AC31+AD31+AD32)</f>
        <v>4446</v>
      </c>
    </row>
    <row r="32" spans="1:31" s="7" customFormat="1" x14ac:dyDescent="0.25">
      <c r="A32" s="2">
        <v>26</v>
      </c>
      <c r="B32" s="2" t="s">
        <v>73</v>
      </c>
      <c r="C32" s="2">
        <v>2007</v>
      </c>
      <c r="D32" s="2">
        <v>12</v>
      </c>
      <c r="E32" s="2" t="s">
        <v>33</v>
      </c>
      <c r="F32" s="2" t="s">
        <v>38</v>
      </c>
      <c r="G32" s="2" t="s">
        <v>72</v>
      </c>
      <c r="H32" s="2" t="s">
        <v>36</v>
      </c>
      <c r="I32" s="2" t="s">
        <v>29</v>
      </c>
      <c r="J32" s="2" t="s">
        <v>29</v>
      </c>
      <c r="K32" s="2" t="s">
        <v>36</v>
      </c>
      <c r="L32" s="2" t="s">
        <v>29</v>
      </c>
      <c r="M32" s="2" t="s">
        <v>29</v>
      </c>
      <c r="N32" s="2"/>
      <c r="O32" s="2"/>
      <c r="P32" s="2"/>
      <c r="Q32" s="2"/>
      <c r="R32" s="2"/>
      <c r="S32" s="2"/>
      <c r="T32" s="7" t="str">
        <f>IFERROR(VLOOKUP($B32,'[1]Laufen 2000m'!$B$5:$P$199,12,FALSE),IFERROR(VLOOKUP($B32,'[1]Laufen 3000m'!$B$5:$P$200,12,FALSE),"0"))</f>
        <v>0</v>
      </c>
      <c r="U32" s="7" t="str">
        <f>IFERROR(VLOOKUP($B32,'[1]Laufen 2000m'!$B$5:$P$199,15,FALSE),IFERROR(VLOOKUP($B32,'[1]Laufen 3000m'!$B$5:$P$200,15,FALSE),"0"))</f>
        <v>0</v>
      </c>
      <c r="V32" s="7">
        <f>IFERROR(VLOOKUP($B32,[1]Schwimmen!$B$5:$O$200,11,FALSE),"0")</f>
        <v>67.7</v>
      </c>
      <c r="W32" s="7">
        <f>IFERROR(VLOOKUP($B32,[1]Schwimmen!$B$5:$O$200,14,FALSE),"0")</f>
        <v>206</v>
      </c>
      <c r="X32" s="7" t="str">
        <f>IFERROR(VLOOKUP($B32,'[1]Dressur-E'!$C$5:$M$200,10,FALSE),IFERROR(VLOOKUP($B32,'[1]Dressur-A'!$C$5:$M$200,10,FALSE),"0"))</f>
        <v>0</v>
      </c>
      <c r="Y32" s="7" t="str">
        <f>IFERROR(VLOOKUP($B32,'[1]Dressur-E'!$C$5:$M$200,11,FALSE),IFERROR(VLOOKUP($B32,'[1]Dressur-A'!$C$5:$M$200,11,FALSE),"0"))</f>
        <v>0</v>
      </c>
      <c r="Z32" s="7" t="str">
        <f>IFERROR(VLOOKUP($B32,'[1]Springen-E'!$C$5:$M$200,10,FALSE),IFERROR(VLOOKUP($B32,'[1]Springen-A'!$C$5:$M$200,10,FALSE),"0"))</f>
        <v>0</v>
      </c>
      <c r="AA32" s="7" t="str">
        <f>IFERROR(VLOOKUP($B32,'[1]Springen-E'!$C$5:$M$200,11,FALSE),IFERROR(VLOOKUP($B32,'[1]Springen-A'!$C$5:$M$200,11,FALSE),"0"))</f>
        <v>0</v>
      </c>
      <c r="AB32" s="7">
        <f t="shared" si="0"/>
        <v>206</v>
      </c>
      <c r="AC32" s="7">
        <f t="shared" si="1"/>
        <v>4046</v>
      </c>
      <c r="AD32" s="6">
        <v>200</v>
      </c>
    </row>
    <row r="33" spans="1:31" s="7" customFormat="1" x14ac:dyDescent="0.25">
      <c r="A33" s="2">
        <v>27</v>
      </c>
      <c r="B33" s="2" t="s">
        <v>74</v>
      </c>
      <c r="C33" s="2">
        <v>2005</v>
      </c>
      <c r="D33" s="2">
        <v>14</v>
      </c>
      <c r="E33" s="2" t="s">
        <v>33</v>
      </c>
      <c r="F33" s="2" t="s">
        <v>40</v>
      </c>
      <c r="G33" s="2" t="s">
        <v>72</v>
      </c>
      <c r="H33" s="2" t="s">
        <v>36</v>
      </c>
      <c r="I33" s="2" t="s">
        <v>29</v>
      </c>
      <c r="J33" s="2" t="s">
        <v>29</v>
      </c>
      <c r="K33" s="2" t="s">
        <v>29</v>
      </c>
      <c r="L33" s="2" t="s">
        <v>36</v>
      </c>
      <c r="M33" s="2" t="s">
        <v>29</v>
      </c>
      <c r="N33" s="2"/>
      <c r="O33" s="2"/>
      <c r="P33" s="2"/>
      <c r="Q33" s="2"/>
      <c r="R33" s="2"/>
      <c r="S33" s="2"/>
      <c r="T33" s="7" t="str">
        <f>IFERROR(VLOOKUP($B33,'[1]Laufen 2000m'!$B$5:$P$199,12,FALSE),IFERROR(VLOOKUP($B33,'[1]Laufen 3000m'!$B$5:$P$200,12,FALSE),"0"))</f>
        <v>0</v>
      </c>
      <c r="U33" s="7" t="str">
        <f>IFERROR(VLOOKUP($B33,'[1]Laufen 2000m'!$B$5:$P$199,15,FALSE),IFERROR(VLOOKUP($B33,'[1]Laufen 3000m'!$B$5:$P$200,15,FALSE),"0"))</f>
        <v>0</v>
      </c>
      <c r="V33" s="7" t="str">
        <f>IFERROR(VLOOKUP($B33,[1]Schwimmen!$B$5:$O$200,11,FALSE),"0")</f>
        <v>0</v>
      </c>
      <c r="W33" s="7" t="str">
        <f>IFERROR(VLOOKUP($B33,[1]Schwimmen!$B$5:$O$200,14,FALSE),"0")</f>
        <v>0</v>
      </c>
      <c r="X33" s="7">
        <f>IFERROR(VLOOKUP($B33,'[1]Dressur-E'!$C$5:$M$200,10,FALSE),IFERROR(VLOOKUP($B33,'[1]Dressur-A'!$C$5:$M$200,10,FALSE),"0"))</f>
        <v>6.4</v>
      </c>
      <c r="Y33" s="7">
        <f>IFERROR(VLOOKUP($B33,'[1]Dressur-E'!$C$5:$M$200,11,FALSE),IFERROR(VLOOKUP($B33,'[1]Dressur-A'!$C$5:$M$200,11,FALSE),"0"))</f>
        <v>1920</v>
      </c>
      <c r="Z33" s="7" t="str">
        <f>IFERROR(VLOOKUP($B33,'[1]Springen-E'!$C$5:$M$200,10,FALSE),IFERROR(VLOOKUP($B33,'[1]Springen-A'!$C$5:$M$200,10,FALSE),"0"))</f>
        <v>0</v>
      </c>
      <c r="AA33" s="7" t="str">
        <f>IFERROR(VLOOKUP($B33,'[1]Springen-E'!$C$5:$M$200,11,FALSE),IFERROR(VLOOKUP($B33,'[1]Springen-A'!$C$5:$M$200,11,FALSE),"0"))</f>
        <v>0</v>
      </c>
      <c r="AB33" s="7">
        <f t="shared" si="0"/>
        <v>1920</v>
      </c>
      <c r="AC33" s="7">
        <f t="shared" si="1"/>
        <v>4046</v>
      </c>
      <c r="AD33" s="6"/>
    </row>
    <row r="34" spans="1:31" s="7" customFormat="1" x14ac:dyDescent="0.25">
      <c r="A34" s="2">
        <v>28</v>
      </c>
      <c r="B34" s="2" t="s">
        <v>75</v>
      </c>
      <c r="C34" s="2">
        <v>2003</v>
      </c>
      <c r="D34" s="2">
        <v>16</v>
      </c>
      <c r="E34" s="2" t="s">
        <v>33</v>
      </c>
      <c r="F34" s="2" t="s">
        <v>44</v>
      </c>
      <c r="G34" s="2" t="s">
        <v>72</v>
      </c>
      <c r="H34" s="2" t="s">
        <v>36</v>
      </c>
      <c r="I34" s="2" t="s">
        <v>29</v>
      </c>
      <c r="J34" s="2" t="s">
        <v>29</v>
      </c>
      <c r="K34" s="2" t="s">
        <v>29</v>
      </c>
      <c r="L34" s="2" t="s">
        <v>29</v>
      </c>
      <c r="M34" s="2" t="s">
        <v>36</v>
      </c>
      <c r="N34" s="2"/>
      <c r="O34" s="2"/>
      <c r="P34" s="2"/>
      <c r="Q34" s="2"/>
      <c r="R34" s="2"/>
      <c r="S34" s="2"/>
      <c r="T34" s="7" t="str">
        <f>IFERROR(VLOOKUP($B34,'[1]Laufen 2000m'!$B$5:$P$199,12,FALSE),IFERROR(VLOOKUP($B34,'[1]Laufen 3000m'!$B$5:$P$200,12,FALSE),"0"))</f>
        <v>0</v>
      </c>
      <c r="U34" s="7" t="str">
        <f>IFERROR(VLOOKUP($B34,'[1]Laufen 2000m'!$B$5:$P$199,15,FALSE),IFERROR(VLOOKUP($B34,'[1]Laufen 3000m'!$B$5:$P$200,15,FALSE),"0"))</f>
        <v>0</v>
      </c>
      <c r="V34" s="7" t="str">
        <f>IFERROR(VLOOKUP($B34,[1]Schwimmen!$B$5:$O$200,11,FALSE),"0")</f>
        <v>0</v>
      </c>
      <c r="W34" s="7" t="str">
        <f>IFERROR(VLOOKUP($B34,[1]Schwimmen!$B$5:$O$200,14,FALSE),"0")</f>
        <v>0</v>
      </c>
      <c r="X34" s="7" t="str">
        <f>IFERROR(VLOOKUP($B34,'[1]Dressur-E'!$C$5:$M$200,10,FALSE),IFERROR(VLOOKUP($B34,'[1]Dressur-A'!$C$5:$M$200,10,FALSE),"0"))</f>
        <v>0</v>
      </c>
      <c r="Y34" s="7" t="str">
        <f>IFERROR(VLOOKUP($B34,'[1]Dressur-E'!$C$5:$M$200,11,FALSE),IFERROR(VLOOKUP($B34,'[1]Dressur-A'!$C$5:$M$200,11,FALSE),"0"))</f>
        <v>0</v>
      </c>
      <c r="Z34" s="7">
        <f>IFERROR(VLOOKUP($B34,'[1]Springen-E'!$C$5:$M$200,10,FALSE),IFERROR(VLOOKUP($B34,'[1]Springen-A'!$C$5:$M$200,10,FALSE),"0"))</f>
        <v>6.7</v>
      </c>
      <c r="AA34" s="7">
        <f>IFERROR(VLOOKUP($B34,'[1]Springen-E'!$C$5:$M$200,11,FALSE),IFERROR(VLOOKUP($B34,'[1]Springen-A'!$C$5:$M$200,11,FALSE),"0"))</f>
        <v>1340</v>
      </c>
      <c r="AB34" s="7">
        <f t="shared" si="0"/>
        <v>1340</v>
      </c>
      <c r="AC34" s="7">
        <f t="shared" si="1"/>
        <v>4046</v>
      </c>
      <c r="AD34" s="6"/>
    </row>
    <row r="35" spans="1:31" s="8" customFormat="1" x14ac:dyDescent="0.25">
      <c r="A35" s="2">
        <v>29</v>
      </c>
      <c r="B35" s="2" t="s">
        <v>76</v>
      </c>
      <c r="C35" s="2">
        <v>2007</v>
      </c>
      <c r="D35" s="2">
        <v>12</v>
      </c>
      <c r="E35" s="2" t="s">
        <v>33</v>
      </c>
      <c r="F35" s="2" t="s">
        <v>34</v>
      </c>
      <c r="G35" s="2" t="s">
        <v>77</v>
      </c>
      <c r="H35" s="2" t="s">
        <v>36</v>
      </c>
      <c r="I35" s="2" t="s">
        <v>29</v>
      </c>
      <c r="J35" s="2" t="s">
        <v>36</v>
      </c>
      <c r="K35" s="2" t="s">
        <v>29</v>
      </c>
      <c r="L35" s="2" t="s">
        <v>29</v>
      </c>
      <c r="M35" s="2" t="s">
        <v>29</v>
      </c>
      <c r="N35" s="2"/>
      <c r="O35" s="2"/>
      <c r="P35" s="2"/>
      <c r="Q35" s="2"/>
      <c r="R35" s="2"/>
      <c r="S35" s="2"/>
      <c r="T35" s="14">
        <f>IFERROR(VLOOKUP($B35,'[1]Laufen 2000m'!$B$5:$P$199,12,FALSE),IFERROR(VLOOKUP($B35,'[1]Laufen 3000m'!$B$5:$P$200,12,FALSE),"0"))</f>
        <v>9.4600000000000009</v>
      </c>
      <c r="U35" s="14">
        <f>IFERROR(VLOOKUP($B35,'[1]Laufen 2000m'!$B$5:$P$199,15,FALSE),IFERROR(VLOOKUP($B35,'[1]Laufen 3000m'!$B$5:$P$200,15,FALSE),"0"))</f>
        <v>844</v>
      </c>
      <c r="V35" s="14" t="str">
        <f>IFERROR(VLOOKUP($B35,[1]Schwimmen!$B$5:$O$200,11,FALSE),"0")</f>
        <v>0</v>
      </c>
      <c r="W35" s="14" t="str">
        <f>IFERROR(VLOOKUP($B35,[1]Schwimmen!$B$5:$O$200,14,FALSE),"0")</f>
        <v>0</v>
      </c>
      <c r="X35" s="14" t="str">
        <f>IFERROR(VLOOKUP($B35,'[1]Dressur-E'!$C$5:$M$200,10,FALSE),IFERROR(VLOOKUP($B35,'[1]Dressur-A'!$C$5:$M$200,10,FALSE),"0"))</f>
        <v>0</v>
      </c>
      <c r="Y35" s="14" t="str">
        <f>IFERROR(VLOOKUP($B35,'[1]Dressur-E'!$C$5:$M$200,11,FALSE),IFERROR(VLOOKUP($B35,'[1]Dressur-A'!$C$5:$M$200,11,FALSE),"0"))</f>
        <v>0</v>
      </c>
      <c r="Z35" s="14" t="str">
        <f>IFERROR(VLOOKUP($B35,'[1]Springen-E'!$C$5:$M$200,10,FALSE),IFERROR(VLOOKUP($B35,'[1]Springen-A'!$C$5:$M$200,10,FALSE),"0"))</f>
        <v>0</v>
      </c>
      <c r="AA35" s="14" t="str">
        <f>IFERROR(VLOOKUP($B35,'[1]Springen-E'!$C$5:$M$200,11,FALSE),IFERROR(VLOOKUP($B35,'[1]Springen-A'!$C$5:$M$200,11,FALSE),"0"))</f>
        <v>0</v>
      </c>
      <c r="AB35" s="7">
        <f t="shared" si="0"/>
        <v>844</v>
      </c>
      <c r="AC35" s="7">
        <f t="shared" si="1"/>
        <v>2772</v>
      </c>
      <c r="AD35" s="9">
        <v>200</v>
      </c>
      <c r="AE35" s="10">
        <f>SUM(AC35+AD35+AD36)</f>
        <v>3172</v>
      </c>
    </row>
    <row r="36" spans="1:31" s="8" customFormat="1" x14ac:dyDescent="0.25">
      <c r="A36" s="2">
        <v>30</v>
      </c>
      <c r="B36" s="2" t="s">
        <v>78</v>
      </c>
      <c r="C36" s="2">
        <v>2007</v>
      </c>
      <c r="D36" s="2">
        <v>12</v>
      </c>
      <c r="E36" s="2" t="s">
        <v>33</v>
      </c>
      <c r="F36" s="2" t="s">
        <v>38</v>
      </c>
      <c r="G36" s="2" t="s">
        <v>77</v>
      </c>
      <c r="H36" s="2" t="s">
        <v>36</v>
      </c>
      <c r="I36" s="2" t="s">
        <v>29</v>
      </c>
      <c r="J36" s="2" t="s">
        <v>29</v>
      </c>
      <c r="K36" s="2" t="s">
        <v>36</v>
      </c>
      <c r="L36" s="2" t="s">
        <v>29</v>
      </c>
      <c r="M36" s="2" t="s">
        <v>29</v>
      </c>
      <c r="N36" s="2"/>
      <c r="O36" s="2"/>
      <c r="P36" s="2"/>
      <c r="Q36" s="2"/>
      <c r="R36" s="2"/>
      <c r="S36" s="2"/>
      <c r="T36" s="14" t="str">
        <f>IFERROR(VLOOKUP($B36,'[1]Laufen 2000m'!$B$5:$P$199,12,FALSE),IFERROR(VLOOKUP($B36,'[1]Laufen 3000m'!$B$5:$P$200,12,FALSE),"0"))</f>
        <v>0</v>
      </c>
      <c r="U36" s="14" t="str">
        <f>IFERROR(VLOOKUP($B36,'[1]Laufen 2000m'!$B$5:$P$199,15,FALSE),IFERROR(VLOOKUP($B36,'[1]Laufen 3000m'!$B$5:$P$200,15,FALSE),"0"))</f>
        <v>0</v>
      </c>
      <c r="V36" s="14">
        <f>IFERROR(VLOOKUP($B36,[1]Schwimmen!$B$5:$O$200,11,FALSE),"0")</f>
        <v>54.4</v>
      </c>
      <c r="W36" s="14">
        <f>IFERROR(VLOOKUP($B36,[1]Schwimmen!$B$5:$O$200,14,FALSE),"0")</f>
        <v>528</v>
      </c>
      <c r="X36" s="14" t="str">
        <f>IFERROR(VLOOKUP($B36,'[1]Dressur-E'!$C$5:$M$200,10,FALSE),IFERROR(VLOOKUP($B36,'[1]Dressur-A'!$C$5:$M$200,10,FALSE),"0"))</f>
        <v>0</v>
      </c>
      <c r="Y36" s="14" t="str">
        <f>IFERROR(VLOOKUP($B36,'[1]Dressur-E'!$C$5:$M$200,11,FALSE),IFERROR(VLOOKUP($B36,'[1]Dressur-A'!$C$5:$M$200,11,FALSE),"0"))</f>
        <v>0</v>
      </c>
      <c r="Z36" s="14" t="str">
        <f>IFERROR(VLOOKUP($B36,'[1]Springen-E'!$C$5:$M$200,10,FALSE),IFERROR(VLOOKUP($B36,'[1]Springen-A'!$C$5:$M$200,10,FALSE),"0"))</f>
        <v>0</v>
      </c>
      <c r="AA36" s="14" t="str">
        <f>IFERROR(VLOOKUP($B36,'[1]Springen-E'!$C$5:$M$200,11,FALSE),IFERROR(VLOOKUP($B36,'[1]Springen-A'!$C$5:$M$200,11,FALSE),"0"))</f>
        <v>0</v>
      </c>
      <c r="AB36" s="7">
        <f t="shared" si="0"/>
        <v>528</v>
      </c>
      <c r="AC36" s="7">
        <f t="shared" si="1"/>
        <v>2772</v>
      </c>
      <c r="AD36" s="9">
        <v>200</v>
      </c>
    </row>
    <row r="37" spans="1:31" s="8" customFormat="1" x14ac:dyDescent="0.25">
      <c r="A37" s="2">
        <v>31</v>
      </c>
      <c r="B37" s="2" t="s">
        <v>79</v>
      </c>
      <c r="C37" s="2">
        <v>2007</v>
      </c>
      <c r="D37" s="2">
        <v>12</v>
      </c>
      <c r="E37" s="2" t="s">
        <v>33</v>
      </c>
      <c r="F37" s="2" t="s">
        <v>40</v>
      </c>
      <c r="G37" s="2" t="s">
        <v>77</v>
      </c>
      <c r="H37" s="2" t="s">
        <v>36</v>
      </c>
      <c r="I37" s="2" t="s">
        <v>29</v>
      </c>
      <c r="J37" s="2" t="s">
        <v>29</v>
      </c>
      <c r="K37" s="2" t="s">
        <v>29</v>
      </c>
      <c r="L37" s="2" t="s">
        <v>36</v>
      </c>
      <c r="M37" s="2" t="s">
        <v>29</v>
      </c>
      <c r="N37" s="2"/>
      <c r="O37" s="2"/>
      <c r="P37" s="2"/>
      <c r="Q37" s="2"/>
      <c r="R37" s="2"/>
      <c r="S37" s="2"/>
      <c r="T37" s="8" t="str">
        <f>IFERROR(VLOOKUP($B37,'[1]Laufen 2000m'!$B$5:$P$199,12,FALSE),IFERROR(VLOOKUP($B37,'[1]Laufen 3000m'!$B$5:$P$200,12,FALSE),"0"))</f>
        <v>0</v>
      </c>
      <c r="U37" s="8" t="str">
        <f>IFERROR(VLOOKUP($B37,'[1]Laufen 2000m'!$B$5:$P$199,15,FALSE),IFERROR(VLOOKUP($B37,'[1]Laufen 3000m'!$B$5:$P$200,15,FALSE),"0"))</f>
        <v>0</v>
      </c>
      <c r="V37" s="8" t="str">
        <f>IFERROR(VLOOKUP($B37,[1]Schwimmen!$B$5:$O$200,11,FALSE),"0")</f>
        <v>0</v>
      </c>
      <c r="W37" s="8" t="str">
        <f>IFERROR(VLOOKUP($B37,[1]Schwimmen!$B$5:$O$200,14,FALSE),"0")</f>
        <v>0</v>
      </c>
      <c r="X37" s="8">
        <f>IFERROR(VLOOKUP($B37,'[1]Dressur-E'!$C$5:$M$200,10,FALSE),IFERROR(VLOOKUP($B37,'[1]Dressur-A'!$C$5:$M$200,10,FALSE),"0"))</f>
        <v>0</v>
      </c>
      <c r="Y37" s="8" t="str">
        <f>IFERROR(VLOOKUP($B37,'[1]Dressur-E'!$C$5:$M$200,11,FALSE),IFERROR(VLOOKUP($B37,'[1]Dressur-A'!$C$5:$M$200,11,FALSE),"0"))</f>
        <v/>
      </c>
      <c r="Z37" s="8" t="str">
        <f>IFERROR(VLOOKUP($B37,'[1]Springen-E'!$C$5:$M$200,10,FALSE),IFERROR(VLOOKUP($B37,'[1]Springen-A'!$C$5:$M$200,10,FALSE),"0"))</f>
        <v>0</v>
      </c>
      <c r="AA37" s="8" t="str">
        <f>IFERROR(VLOOKUP($B37,'[1]Springen-E'!$C$5:$M$200,11,FALSE),IFERROR(VLOOKUP($B37,'[1]Springen-A'!$C$5:$M$200,11,FALSE),"0"))</f>
        <v>0</v>
      </c>
      <c r="AB37" s="7" t="str">
        <f t="shared" si="0"/>
        <v/>
      </c>
      <c r="AC37" s="7">
        <f t="shared" si="1"/>
        <v>2772</v>
      </c>
      <c r="AD37" s="9"/>
    </row>
    <row r="38" spans="1:31" s="8" customFormat="1" x14ac:dyDescent="0.25">
      <c r="A38" s="2">
        <v>32</v>
      </c>
      <c r="B38" s="2" t="s">
        <v>80</v>
      </c>
      <c r="C38" s="2">
        <v>2003</v>
      </c>
      <c r="D38" s="2">
        <v>16</v>
      </c>
      <c r="E38" s="2" t="s">
        <v>33</v>
      </c>
      <c r="F38" s="2" t="s">
        <v>44</v>
      </c>
      <c r="G38" s="2" t="s">
        <v>77</v>
      </c>
      <c r="H38" s="2" t="s">
        <v>36</v>
      </c>
      <c r="I38" s="2" t="s">
        <v>29</v>
      </c>
      <c r="J38" s="2" t="s">
        <v>29</v>
      </c>
      <c r="K38" s="2" t="s">
        <v>29</v>
      </c>
      <c r="L38" s="2" t="s">
        <v>29</v>
      </c>
      <c r="M38" s="2" t="s">
        <v>36</v>
      </c>
      <c r="N38" s="2"/>
      <c r="O38" s="2"/>
      <c r="P38" s="2"/>
      <c r="Q38" s="2"/>
      <c r="R38" s="2"/>
      <c r="S38" s="2"/>
      <c r="T38" s="8" t="str">
        <f>IFERROR(VLOOKUP($B38,'[1]Laufen 2000m'!$B$5:$P$199,12,FALSE),IFERROR(VLOOKUP($B38,'[1]Laufen 3000m'!$B$5:$P$200,12,FALSE),"0"))</f>
        <v>0</v>
      </c>
      <c r="U38" s="8" t="str">
        <f>IFERROR(VLOOKUP($B38,'[1]Laufen 2000m'!$B$5:$P$199,15,FALSE),IFERROR(VLOOKUP($B38,'[1]Laufen 3000m'!$B$5:$P$200,15,FALSE),"0"))</f>
        <v>0</v>
      </c>
      <c r="V38" s="8" t="str">
        <f>IFERROR(VLOOKUP($B38,[1]Schwimmen!$B$5:$O$200,11,FALSE),"0")</f>
        <v>0</v>
      </c>
      <c r="W38" s="8" t="str">
        <f>IFERROR(VLOOKUP($B38,[1]Schwimmen!$B$5:$O$200,14,FALSE),"0")</f>
        <v>0</v>
      </c>
      <c r="X38" s="8" t="str">
        <f>IFERROR(VLOOKUP($B38,'[1]Dressur-E'!$C$5:$M$200,10,FALSE),IFERROR(VLOOKUP($B38,'[1]Dressur-A'!$C$5:$M$200,10,FALSE),"0"))</f>
        <v>0</v>
      </c>
      <c r="Y38" s="8" t="str">
        <f>IFERROR(VLOOKUP($B38,'[1]Dressur-E'!$C$5:$M$200,11,FALSE),IFERROR(VLOOKUP($B38,'[1]Dressur-A'!$C$5:$M$200,11,FALSE),"0"))</f>
        <v>0</v>
      </c>
      <c r="Z38" s="8">
        <f>IFERROR(VLOOKUP($B38,'[1]Springen-E'!$C$5:$M$200,10,FALSE),IFERROR(VLOOKUP($B38,'[1]Springen-A'!$C$5:$M$200,10,FALSE),"0"))</f>
        <v>7</v>
      </c>
      <c r="AA38" s="8">
        <f>IFERROR(VLOOKUP($B38,'[1]Springen-E'!$C$5:$M$200,11,FALSE),IFERROR(VLOOKUP($B38,'[1]Springen-A'!$C$5:$M$200,11,FALSE),"0"))</f>
        <v>1400</v>
      </c>
      <c r="AB38" s="7">
        <f t="shared" si="0"/>
        <v>1400</v>
      </c>
      <c r="AC38" s="7">
        <f t="shared" si="1"/>
        <v>2772</v>
      </c>
      <c r="AD38" s="11"/>
    </row>
    <row r="39" spans="1:31" s="7" customFormat="1" x14ac:dyDescent="0.25">
      <c r="A39" s="2">
        <v>33</v>
      </c>
      <c r="B39" s="2" t="s">
        <v>81</v>
      </c>
      <c r="C39" s="2">
        <v>2003</v>
      </c>
      <c r="D39" s="2">
        <v>16</v>
      </c>
      <c r="E39" s="2" t="s">
        <v>33</v>
      </c>
      <c r="F39" s="2" t="s">
        <v>82</v>
      </c>
      <c r="G39" s="2" t="s">
        <v>83</v>
      </c>
      <c r="H39" s="2" t="s">
        <v>29</v>
      </c>
      <c r="I39" s="2" t="s">
        <v>29</v>
      </c>
      <c r="J39" s="2" t="s">
        <v>36</v>
      </c>
      <c r="K39" s="2" t="s">
        <v>36</v>
      </c>
      <c r="L39" s="2" t="s">
        <v>36</v>
      </c>
      <c r="M39" s="2" t="s">
        <v>36</v>
      </c>
      <c r="N39" s="2"/>
      <c r="O39" s="2"/>
      <c r="P39" s="2"/>
      <c r="Q39" s="2"/>
      <c r="R39" s="2"/>
      <c r="S39" s="2"/>
      <c r="T39" s="7" t="str">
        <f>IFERROR(VLOOKUP($B39,'[1]Laufen 2000m'!$B$5:$P$199,12,FALSE),IFERROR(VLOOKUP($B39,'[1]Laufen 3000m'!$B$5:$P$200,12,FALSE),"0"))</f>
        <v/>
      </c>
      <c r="U39" s="7" t="str">
        <f>IFERROR(VLOOKUP($B39,'[1]Laufen 2000m'!$B$5:$P$199,15,FALSE),IFERROR(VLOOKUP($B39,'[1]Laufen 3000m'!$B$5:$P$200,15,FALSE),"0"))</f>
        <v/>
      </c>
      <c r="V39" s="7">
        <f>IFERROR(VLOOKUP($B39,[1]Schwimmen!$B$5:$O$200,11,FALSE),"0")</f>
        <v>0</v>
      </c>
      <c r="W39" s="7" t="str">
        <f>IFERROR(VLOOKUP($B39,[1]Schwimmen!$B$5:$O$200,14,FALSE),"0")</f>
        <v/>
      </c>
      <c r="X39" s="7">
        <f>IFERROR(VLOOKUP($B39,'[1]Dressur-E'!$C$5:$M$200,10,FALSE),IFERROR(VLOOKUP($B39,'[1]Dressur-A'!$C$5:$M$200,10,FALSE),"0"))</f>
        <v>0</v>
      </c>
      <c r="Y39" s="7" t="str">
        <f>IFERROR(VLOOKUP($B39,'[1]Dressur-E'!$C$5:$M$200,11,FALSE),IFERROR(VLOOKUP($B39,'[1]Dressur-A'!$C$5:$M$200,11,FALSE),"0"))</f>
        <v/>
      </c>
      <c r="Z39" s="7">
        <f>IFERROR(VLOOKUP($B39,'[1]Springen-E'!$C$5:$M$200,10,FALSE),IFERROR(VLOOKUP($B39,'[1]Springen-A'!$C$5:$M$200,10,FALSE),"0"))</f>
        <v>0</v>
      </c>
      <c r="AA39" s="7" t="str">
        <f>IFERROR(VLOOKUP($B39,'[1]Springen-E'!$C$5:$M$200,11,FALSE),IFERROR(VLOOKUP($B39,'[1]Springen-A'!$C$5:$M$200,11,FALSE),"0"))</f>
        <v/>
      </c>
      <c r="AB39" s="7" t="str">
        <f t="shared" si="0"/>
        <v/>
      </c>
      <c r="AC39" s="7">
        <f t="shared" si="1"/>
        <v>0</v>
      </c>
      <c r="AD39" s="6"/>
    </row>
    <row r="40" spans="1:31" s="7" customFormat="1" x14ac:dyDescent="0.25">
      <c r="A40" s="2">
        <v>34</v>
      </c>
      <c r="B40" s="2" t="s">
        <v>84</v>
      </c>
      <c r="C40" s="2">
        <v>2000</v>
      </c>
      <c r="D40" s="2">
        <v>19</v>
      </c>
      <c r="E40" s="2" t="s">
        <v>33</v>
      </c>
      <c r="F40" s="2" t="s">
        <v>82</v>
      </c>
      <c r="G40" s="2" t="s">
        <v>57</v>
      </c>
      <c r="H40" s="2" t="s">
        <v>29</v>
      </c>
      <c r="I40" s="2" t="s">
        <v>29</v>
      </c>
      <c r="J40" s="2" t="s">
        <v>36</v>
      </c>
      <c r="K40" s="2" t="s">
        <v>36</v>
      </c>
      <c r="L40" s="2" t="s">
        <v>36</v>
      </c>
      <c r="M40" s="2" t="s">
        <v>36</v>
      </c>
      <c r="N40" s="2"/>
      <c r="O40" s="2"/>
      <c r="P40" s="2"/>
      <c r="Q40" s="2"/>
      <c r="R40" s="2"/>
      <c r="S40" s="2"/>
      <c r="T40" s="7">
        <f>IFERROR(VLOOKUP($B40,'[1]Laufen 2000m'!$B$5:$P$199,12,FALSE),IFERROR(VLOOKUP($B40,'[1]Laufen 3000m'!$B$5:$P$200,12,FALSE),"0"))</f>
        <v>16.329999999999998</v>
      </c>
      <c r="U40" s="7">
        <f>IFERROR(VLOOKUP($B40,'[1]Laufen 2000m'!$B$5:$P$199,15,FALSE),IFERROR(VLOOKUP($B40,'[1]Laufen 3000m'!$B$5:$P$200,15,FALSE),"0"))</f>
        <v>365</v>
      </c>
      <c r="V40" s="7">
        <f>IFERROR(VLOOKUP($B40,[1]Schwimmen!$B$5:$O$200,11,FALSE),"0")</f>
        <v>43.1</v>
      </c>
      <c r="W40" s="7">
        <f>IFERROR(VLOOKUP($B40,[1]Schwimmen!$B$5:$O$200,14,FALSE),"0")</f>
        <v>567</v>
      </c>
      <c r="X40" s="7">
        <f>IFERROR(VLOOKUP($B40,'[1]Dressur-E'!$C$5:$M$200,10,FALSE),IFERROR(VLOOKUP($B40,'[1]Dressur-A'!$C$5:$M$200,10,FALSE),"0"))</f>
        <v>6.9</v>
      </c>
      <c r="Y40" s="7">
        <f>IFERROR(VLOOKUP($B40,'[1]Dressur-E'!$C$5:$M$200,11,FALSE),IFERROR(VLOOKUP($B40,'[1]Dressur-A'!$C$5:$M$200,11,FALSE),"0"))</f>
        <v>2070</v>
      </c>
      <c r="Z40" s="7">
        <f>IFERROR(VLOOKUP($B40,'[1]Springen-E'!$C$5:$M$200,10,FALSE),IFERROR(VLOOKUP($B40,'[1]Springen-A'!$C$5:$M$200,10,FALSE),"0"))</f>
        <v>6</v>
      </c>
      <c r="AA40" s="7">
        <f>IFERROR(VLOOKUP($B40,'[1]Springen-E'!$C$5:$M$200,11,FALSE),IFERROR(VLOOKUP($B40,'[1]Springen-A'!$C$5:$M$200,11,FALSE),"0"))</f>
        <v>1200</v>
      </c>
      <c r="AB40" s="5">
        <f t="shared" si="0"/>
        <v>4202</v>
      </c>
      <c r="AC40" s="5">
        <v>0</v>
      </c>
      <c r="AD40" s="6"/>
    </row>
    <row r="41" spans="1:31" s="7" customFormat="1" x14ac:dyDescent="0.25">
      <c r="A41" s="2">
        <v>35</v>
      </c>
      <c r="B41" s="2" t="s">
        <v>85</v>
      </c>
      <c r="C41" s="2">
        <v>2006</v>
      </c>
      <c r="D41" s="2">
        <v>13</v>
      </c>
      <c r="E41" s="2" t="s">
        <v>33</v>
      </c>
      <c r="F41" s="2" t="s">
        <v>86</v>
      </c>
      <c r="G41" s="2" t="s">
        <v>87</v>
      </c>
      <c r="H41" s="2" t="s">
        <v>29</v>
      </c>
      <c r="I41" s="2" t="s">
        <v>36</v>
      </c>
      <c r="J41" s="2" t="s">
        <v>36</v>
      </c>
      <c r="K41" s="2" t="s">
        <v>29</v>
      </c>
      <c r="L41" s="2" t="s">
        <v>29</v>
      </c>
      <c r="M41" s="2" t="s">
        <v>29</v>
      </c>
      <c r="N41" s="2"/>
      <c r="O41" s="2"/>
      <c r="P41" s="2"/>
      <c r="Q41" s="2"/>
      <c r="R41" s="2"/>
      <c r="S41" s="2"/>
      <c r="T41" s="7">
        <f>IFERROR(VLOOKUP($B41,'[1]Laufen 2000m'!$B$5:$P$199,12,FALSE),IFERROR(VLOOKUP($B41,'[1]Laufen 3000m'!$B$5:$P$200,12,FALSE),"0"))</f>
        <v>13.24</v>
      </c>
      <c r="U41" s="7">
        <f>IFERROR(VLOOKUP($B41,'[1]Laufen 2000m'!$B$5:$P$199,15,FALSE),IFERROR(VLOOKUP($B41,'[1]Laufen 3000m'!$B$5:$P$200,15,FALSE),"0"))</f>
        <v>962</v>
      </c>
      <c r="V41" s="7" t="str">
        <f>IFERROR(VLOOKUP($B41,[1]Schwimmen!$B$5:$O$200,11,FALSE),"0")</f>
        <v>0</v>
      </c>
      <c r="W41" s="7" t="str">
        <f>IFERROR(VLOOKUP($B41,[1]Schwimmen!$B$5:$O$200,14,FALSE),"0")</f>
        <v>0</v>
      </c>
      <c r="X41" s="7" t="str">
        <f>IFERROR(VLOOKUP($B41,'[1]Dressur-E'!$C$5:$M$200,10,FALSE),IFERROR(VLOOKUP($B41,'[1]Dressur-A'!$C$5:$M$200,10,FALSE),"0"))</f>
        <v>0</v>
      </c>
      <c r="Y41" s="7" t="str">
        <f>IFERROR(VLOOKUP($B41,'[1]Dressur-E'!$C$5:$M$200,11,FALSE),IFERROR(VLOOKUP($B41,'[1]Dressur-A'!$C$5:$M$200,11,FALSE),"0"))</f>
        <v>0</v>
      </c>
      <c r="Z41" s="7" t="str">
        <f>IFERROR(VLOOKUP($B41,'[1]Springen-E'!$C$5:$M$200,10,FALSE),IFERROR(VLOOKUP($B41,'[1]Springen-A'!$C$5:$M$200,10,FALSE),"0"))</f>
        <v>0</v>
      </c>
      <c r="AA41" s="7" t="str">
        <f>IFERROR(VLOOKUP($B41,'[1]Springen-E'!$C$5:$M$200,11,FALSE),IFERROR(VLOOKUP($B41,'[1]Springen-A'!$C$5:$M$200,11,FALSE),"0"))</f>
        <v>0</v>
      </c>
      <c r="AB41" s="7">
        <f t="shared" si="0"/>
        <v>962</v>
      </c>
      <c r="AC41" s="7">
        <f>SUMIFS($U$6:$U$200,$G$6:$G$200,G41,$J$6:$J$200,"x")+SUMIFS($W$6:$W$200,$G$6:$G$200,G41,$K$6:$K$200,"x")+SUMIFS($Y$6:$Y$200,$G$6:$G$200,G41,$L$6:$L$200,"x")+SUMIFS($AA$6:$AA$200,$G$6:$G$200,G41,$M$6:$M$200,"x")-AB44</f>
        <v>5405</v>
      </c>
      <c r="AD41" s="6">
        <v>200</v>
      </c>
      <c r="AE41" s="5">
        <f>SUM(AC41+AD41+AD42)</f>
        <v>5805</v>
      </c>
    </row>
    <row r="42" spans="1:31" s="7" customFormat="1" x14ac:dyDescent="0.25">
      <c r="A42" s="2">
        <v>36</v>
      </c>
      <c r="B42" s="2" t="s">
        <v>88</v>
      </c>
      <c r="C42" s="2">
        <v>2006</v>
      </c>
      <c r="D42" s="2">
        <v>13</v>
      </c>
      <c r="E42" s="2" t="s">
        <v>33</v>
      </c>
      <c r="F42" s="2" t="s">
        <v>38</v>
      </c>
      <c r="G42" s="2" t="s">
        <v>87</v>
      </c>
      <c r="H42" s="2" t="s">
        <v>29</v>
      </c>
      <c r="I42" s="2" t="s">
        <v>36</v>
      </c>
      <c r="J42" s="2" t="s">
        <v>29</v>
      </c>
      <c r="K42" s="2" t="s">
        <v>36</v>
      </c>
      <c r="L42" s="2" t="s">
        <v>29</v>
      </c>
      <c r="M42" s="2" t="s">
        <v>29</v>
      </c>
      <c r="N42" s="2"/>
      <c r="O42" s="2"/>
      <c r="P42" s="2"/>
      <c r="Q42" s="2"/>
      <c r="R42" s="2"/>
      <c r="S42" s="2"/>
      <c r="T42" s="7" t="str">
        <f>IFERROR(VLOOKUP($B42,'[1]Laufen 2000m'!$B$5:$P$199,12,FALSE),IFERROR(VLOOKUP($B42,'[1]Laufen 3000m'!$B$5:$P$200,12,FALSE),"0"))</f>
        <v>0</v>
      </c>
      <c r="U42" s="7" t="str">
        <f>IFERROR(VLOOKUP($B42,'[1]Laufen 2000m'!$B$5:$P$199,15,FALSE),IFERROR(VLOOKUP($B42,'[1]Laufen 3000m'!$B$5:$P$200,15,FALSE),"0"))</f>
        <v>0</v>
      </c>
      <c r="V42" s="7">
        <f>IFERROR(VLOOKUP($B42,[1]Schwimmen!$B$5:$O$200,11,FALSE),"0")</f>
        <v>46.9</v>
      </c>
      <c r="W42" s="7">
        <f>IFERROR(VLOOKUP($B42,[1]Schwimmen!$B$5:$O$200,14,FALSE),"0")</f>
        <v>703</v>
      </c>
      <c r="X42" s="7" t="str">
        <f>IFERROR(VLOOKUP($B42,'[1]Dressur-E'!$C$5:$M$200,10,FALSE),IFERROR(VLOOKUP($B42,'[1]Dressur-A'!$C$5:$M$200,10,FALSE),"0"))</f>
        <v>0</v>
      </c>
      <c r="Y42" s="7" t="str">
        <f>IFERROR(VLOOKUP($B42,'[1]Dressur-E'!$C$5:$M$200,11,FALSE),IFERROR(VLOOKUP($B42,'[1]Dressur-A'!$C$5:$M$200,11,FALSE),"0"))</f>
        <v>0</v>
      </c>
      <c r="Z42" s="7" t="str">
        <f>IFERROR(VLOOKUP($B42,'[1]Springen-E'!$C$5:$M$200,10,FALSE),IFERROR(VLOOKUP($B42,'[1]Springen-A'!$C$5:$M$200,10,FALSE),"0"))</f>
        <v>0</v>
      </c>
      <c r="AA42" s="7" t="str">
        <f>IFERROR(VLOOKUP($B42,'[1]Springen-E'!$C$5:$M$200,11,FALSE),IFERROR(VLOOKUP($B42,'[1]Springen-A'!$C$5:$M$200,11,FALSE),"0"))</f>
        <v>0</v>
      </c>
      <c r="AB42" s="7">
        <f t="shared" si="0"/>
        <v>703</v>
      </c>
      <c r="AC42" s="7">
        <f>SUMIFS($U$6:$U$200,$G$6:$G$200,G42,$J$6:$J$200,"x")+SUMIFS($W$6:$W$200,$G$6:$G$200,G42,$K$6:$K$200,"x")+SUMIFS($Y$6:$Y$200,$G$6:$G$200,G42,$L$6:$L$200,"x")+SUMIFS($AA$6:$AA$200,$G$6:$G$200,G42,$M$6:$M$200,"x")-AB44</f>
        <v>5405</v>
      </c>
      <c r="AD42" s="15">
        <v>200</v>
      </c>
    </row>
    <row r="43" spans="1:31" s="7" customFormat="1" x14ac:dyDescent="0.25">
      <c r="A43" s="2">
        <v>37</v>
      </c>
      <c r="B43" s="2" t="s">
        <v>89</v>
      </c>
      <c r="C43" s="2">
        <v>2003</v>
      </c>
      <c r="D43" s="2">
        <v>16</v>
      </c>
      <c r="E43" s="2" t="s">
        <v>33</v>
      </c>
      <c r="F43" s="2" t="s">
        <v>90</v>
      </c>
      <c r="G43" s="2" t="s">
        <v>87</v>
      </c>
      <c r="H43" s="2" t="s">
        <v>29</v>
      </c>
      <c r="I43" s="2" t="s">
        <v>36</v>
      </c>
      <c r="J43" s="2" t="s">
        <v>29</v>
      </c>
      <c r="K43" s="2" t="s">
        <v>29</v>
      </c>
      <c r="L43" s="2" t="s">
        <v>36</v>
      </c>
      <c r="M43" s="2" t="s">
        <v>29</v>
      </c>
      <c r="N43" s="2"/>
      <c r="O43" s="2"/>
      <c r="P43" s="2"/>
      <c r="Q43" s="2"/>
      <c r="R43" s="2"/>
      <c r="S43" s="2"/>
      <c r="T43" s="7" t="str">
        <f>IFERROR(VLOOKUP($B43,'[1]Laufen 2000m'!$B$5:$P$199,12,FALSE),IFERROR(VLOOKUP($B43,'[1]Laufen 3000m'!$B$5:$P$200,12,FALSE),"0"))</f>
        <v>0</v>
      </c>
      <c r="U43" s="7" t="str">
        <f>IFERROR(VLOOKUP($B43,'[1]Laufen 2000m'!$B$5:$P$199,15,FALSE),IFERROR(VLOOKUP($B43,'[1]Laufen 3000m'!$B$5:$P$200,15,FALSE),"0"))</f>
        <v>0</v>
      </c>
      <c r="V43" s="7" t="str">
        <f>IFERROR(VLOOKUP($B43,[1]Schwimmen!$B$5:$O$200,11,FALSE),"0")</f>
        <v>0</v>
      </c>
      <c r="W43" s="7" t="str">
        <f>IFERROR(VLOOKUP($B43,[1]Schwimmen!$B$5:$O$200,14,FALSE),"0")</f>
        <v>0</v>
      </c>
      <c r="X43" s="7">
        <f>IFERROR(VLOOKUP($B43,'[1]Dressur-E'!$C$5:$M$200,10,FALSE),IFERROR(VLOOKUP($B43,'[1]Dressur-A'!$C$5:$M$200,10,FALSE),"0"))</f>
        <v>7.4</v>
      </c>
      <c r="Y43" s="7">
        <f>IFERROR(VLOOKUP($B43,'[1]Dressur-E'!$C$5:$M$200,11,FALSE),IFERROR(VLOOKUP($B43,'[1]Dressur-A'!$C$5:$M$200,11,FALSE),"0"))</f>
        <v>2220</v>
      </c>
      <c r="Z43" s="7" t="str">
        <f>IFERROR(VLOOKUP($B43,'[1]Springen-E'!$C$5:$M$200,10,FALSE),IFERROR(VLOOKUP($B43,'[1]Springen-A'!$C$5:$M$200,10,FALSE),"0"))</f>
        <v>0</v>
      </c>
      <c r="AA43" s="7" t="str">
        <f>IFERROR(VLOOKUP($B43,'[1]Springen-E'!$C$5:$M$200,11,FALSE),IFERROR(VLOOKUP($B43,'[1]Springen-A'!$C$5:$M$200,11,FALSE),"0"))</f>
        <v>0</v>
      </c>
      <c r="AB43" s="7">
        <f t="shared" si="0"/>
        <v>2220</v>
      </c>
      <c r="AC43" s="7">
        <f>SUMIFS($U$6:$U$200,$G$6:$G$200,G43,$J$6:$J$200,"x")+SUMIFS($W$6:$W$200,$G$6:$G$200,G43,$K$6:$K$200,"x")+SUMIFS($Y$6:$Y$200,$G$6:$G$200,G43,$L$6:$L$200,"x")+SUMIFS($AA$6:$AA$200,$G$6:$G$200,G43,$M$6:$M$200,"x")-AB44</f>
        <v>5405</v>
      </c>
      <c r="AD43" s="6"/>
    </row>
    <row r="44" spans="1:31" s="7" customFormat="1" x14ac:dyDescent="0.25">
      <c r="A44" s="2">
        <v>38</v>
      </c>
      <c r="B44" s="2" t="s">
        <v>91</v>
      </c>
      <c r="C44" s="2">
        <v>2004</v>
      </c>
      <c r="D44" s="2">
        <v>15</v>
      </c>
      <c r="E44" s="2" t="s">
        <v>33</v>
      </c>
      <c r="F44" s="2" t="s">
        <v>82</v>
      </c>
      <c r="G44" s="2" t="s">
        <v>87</v>
      </c>
      <c r="H44" s="2" t="s">
        <v>29</v>
      </c>
      <c r="I44" s="2" t="s">
        <v>41</v>
      </c>
      <c r="J44" s="2" t="s">
        <v>36</v>
      </c>
      <c r="K44" s="2" t="s">
        <v>36</v>
      </c>
      <c r="L44" s="2" t="s">
        <v>36</v>
      </c>
      <c r="M44" s="2" t="s">
        <v>36</v>
      </c>
      <c r="N44" s="2"/>
      <c r="O44" s="2"/>
      <c r="P44" s="2"/>
      <c r="Q44" s="2"/>
      <c r="R44" s="2"/>
      <c r="S44" s="2"/>
      <c r="T44" s="7">
        <f>IFERROR(VLOOKUP($B44,'[1]Laufen 2000m'!$B$5:$P$199,12,FALSE),IFERROR(VLOOKUP($B44,'[1]Laufen 3000m'!$B$5:$P$200,12,FALSE),"0"))</f>
        <v>16.22</v>
      </c>
      <c r="U44" s="7">
        <f>IFERROR(VLOOKUP($B44,'[1]Laufen 2000m'!$B$5:$P$199,15,FALSE),IFERROR(VLOOKUP($B44,'[1]Laufen 3000m'!$B$5:$P$200,15,FALSE),"0"))</f>
        <v>530</v>
      </c>
      <c r="V44" s="7">
        <f>IFERROR(VLOOKUP($B44,[1]Schwimmen!$B$5:$O$200,11,FALSE),"0")</f>
        <v>37.9</v>
      </c>
      <c r="W44" s="7">
        <f>IFERROR(VLOOKUP($B44,[1]Schwimmen!$B$5:$O$200,14,FALSE),"0")</f>
        <v>873</v>
      </c>
      <c r="X44" s="7">
        <f>IFERROR(VLOOKUP($B44,'[1]Dressur-E'!$C$5:$M$200,10,FALSE),IFERROR(VLOOKUP($B44,'[1]Dressur-A'!$C$5:$M$200,10,FALSE),"0"))</f>
        <v>6.4</v>
      </c>
      <c r="Y44" s="7">
        <f>IFERROR(VLOOKUP($B44,'[1]Dressur-E'!$C$5:$M$200,11,FALSE),IFERROR(VLOOKUP($B44,'[1]Dressur-A'!$C$5:$M$200,11,FALSE),"0"))</f>
        <v>1920</v>
      </c>
      <c r="Z44" s="7">
        <f>IFERROR(VLOOKUP($B44,'[1]Springen-E'!$C$5:$M$200,10,FALSE),IFERROR(VLOOKUP($B44,'[1]Springen-A'!$C$5:$M$200,10,FALSE),"0"))</f>
        <v>7.6</v>
      </c>
      <c r="AA44" s="7">
        <f>IFERROR(VLOOKUP($B44,'[1]Springen-E'!$C$5:$M$200,11,FALSE),IFERROR(VLOOKUP($B44,'[1]Springen-A'!$C$5:$M$200,11,FALSE),"0"))</f>
        <v>1520</v>
      </c>
      <c r="AB44" s="5">
        <f t="shared" si="0"/>
        <v>4843</v>
      </c>
      <c r="AD44" s="6"/>
    </row>
    <row r="45" spans="1:31" s="7" customFormat="1" x14ac:dyDescent="0.25">
      <c r="A45" s="2">
        <v>38</v>
      </c>
      <c r="B45" s="2" t="s">
        <v>91</v>
      </c>
      <c r="C45" s="2">
        <v>2004</v>
      </c>
      <c r="D45" s="2">
        <v>15</v>
      </c>
      <c r="E45" s="2" t="s">
        <v>33</v>
      </c>
      <c r="F45" s="2" t="s">
        <v>92</v>
      </c>
      <c r="G45" s="2" t="s">
        <v>87</v>
      </c>
      <c r="H45" s="2" t="s">
        <v>29</v>
      </c>
      <c r="I45" s="2" t="s">
        <v>36</v>
      </c>
      <c r="J45" s="2" t="s">
        <v>41</v>
      </c>
      <c r="K45" s="2" t="s">
        <v>41</v>
      </c>
      <c r="L45" s="2" t="s">
        <v>41</v>
      </c>
      <c r="M45" s="2" t="s">
        <v>36</v>
      </c>
      <c r="N45" s="2"/>
      <c r="O45" s="2"/>
      <c r="P45" s="2"/>
      <c r="Q45" s="2"/>
      <c r="R45" s="2"/>
      <c r="S45" s="2"/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7">
        <f>IFERROR(VLOOKUP($B44,'[1]Springen-E'!$C$5:$M$200,10,FALSE),IFERROR(VLOOKUP($B44,'[1]Springen-A'!$C$5:$M$200,10,FALSE),"0"))</f>
        <v>7.6</v>
      </c>
      <c r="AA45" s="7">
        <f>IFERROR(VLOOKUP($B44,'[1]Springen-E'!$C$5:$M$200,11,FALSE),IFERROR(VLOOKUP($B44,'[1]Springen-A'!$C$5:$M$200,11,FALSE),"0"))</f>
        <v>1520</v>
      </c>
      <c r="AB45" s="7">
        <f t="shared" si="0"/>
        <v>1520</v>
      </c>
      <c r="AC45" s="7">
        <f>SUMIFS($U$6:$U$200,$G$6:$G$200,G45,$J$6:$J$200,"x")+SUMIFS($W$6:$W$200,$G$6:$G$200,G45,$K$6:$K$200,"x")+SUMIFS($Y$6:$Y$200,$G$6:$G$200,G45,$L$6:$L$200,"x")+SUMIFS($AA$6:$AA$200,$G$6:$G$200,G45,$M$6:$M$200,"x")-AB44</f>
        <v>5405</v>
      </c>
      <c r="AD45" s="6"/>
    </row>
    <row r="46" spans="1:31" s="7" customFormat="1" x14ac:dyDescent="0.25">
      <c r="A46" s="2">
        <v>39</v>
      </c>
      <c r="B46" s="2" t="s">
        <v>93</v>
      </c>
      <c r="C46" s="2">
        <v>2006</v>
      </c>
      <c r="D46" s="2">
        <v>13</v>
      </c>
      <c r="E46" s="2" t="s">
        <v>51</v>
      </c>
      <c r="F46" s="2" t="s">
        <v>86</v>
      </c>
      <c r="G46" s="2" t="s">
        <v>94</v>
      </c>
      <c r="H46" s="2" t="s">
        <v>29</v>
      </c>
      <c r="I46" s="2" t="s">
        <v>36</v>
      </c>
      <c r="J46" s="2" t="s">
        <v>36</v>
      </c>
      <c r="K46" s="2" t="s">
        <v>29</v>
      </c>
      <c r="L46" s="2" t="s">
        <v>29</v>
      </c>
      <c r="M46" s="2" t="s">
        <v>29</v>
      </c>
      <c r="N46" s="2"/>
      <c r="O46" s="2"/>
      <c r="P46" s="2"/>
      <c r="Q46" s="2"/>
      <c r="R46" s="2"/>
      <c r="S46" s="2"/>
      <c r="T46" s="7">
        <f>IFERROR(VLOOKUP($B46,'[1]Laufen 2000m'!$B$5:$P$199,12,FALSE),IFERROR(VLOOKUP($B46,'[1]Laufen 3000m'!$B$5:$P$200,12,FALSE),"0"))</f>
        <v>15.08</v>
      </c>
      <c r="U46" s="7">
        <f>IFERROR(VLOOKUP($B46,'[1]Laufen 2000m'!$B$5:$P$199,15,FALSE),IFERROR(VLOOKUP($B46,'[1]Laufen 3000m'!$B$5:$P$200,15,FALSE),"0"))</f>
        <v>655</v>
      </c>
      <c r="V46" s="7" t="str">
        <f>IFERROR(VLOOKUP($B46,[1]Schwimmen!$B$5:$O$200,11,FALSE),"0")</f>
        <v>0</v>
      </c>
      <c r="W46" s="7" t="str">
        <f>IFERROR(VLOOKUP($B46,[1]Schwimmen!$B$5:$O$200,14,FALSE),"0")</f>
        <v>0</v>
      </c>
      <c r="X46" s="7" t="str">
        <f>IFERROR(VLOOKUP($B46,'[1]Dressur-E'!$C$5:$M$200,10,FALSE),IFERROR(VLOOKUP($B46,'[1]Dressur-A'!$C$5:$M$200,10,FALSE),"0"))</f>
        <v>0</v>
      </c>
      <c r="Y46" s="7" t="str">
        <f>IFERROR(VLOOKUP($B46,'[1]Dressur-E'!$C$5:$M$200,11,FALSE),IFERROR(VLOOKUP($B46,'[1]Dressur-A'!$C$5:$M$200,11,FALSE),"0"))</f>
        <v>0</v>
      </c>
      <c r="Z46" s="7" t="str">
        <f>IFERROR(VLOOKUP($B46,'[1]Springen-E'!$C$5:$M$200,10,FALSE),IFERROR(VLOOKUP($B46,'[1]Springen-A'!$C$5:$M$200,10,FALSE),"0"))</f>
        <v>0</v>
      </c>
      <c r="AA46" s="7" t="str">
        <f>IFERROR(VLOOKUP($B46,'[1]Springen-E'!$C$5:$M$200,11,FALSE),IFERROR(VLOOKUP($B46,'[1]Springen-A'!$C$5:$M$200,11,FALSE),"0"))</f>
        <v>0</v>
      </c>
      <c r="AB46" s="7">
        <f t="shared" si="0"/>
        <v>655</v>
      </c>
      <c r="AC46" s="7">
        <f t="shared" ref="AC46:AC57" si="2">SUMIFS($U$6:$U$200,$G$6:$G$200,G46,$J$6:$J$200,"x")+SUMIFS($W$6:$W$200,$G$6:$G$200,G46,$K$6:$K$200,"x")+SUMIFS($Y$6:$Y$200,$G$6:$G$200,G46,$L$6:$L$200,"x")+SUMIFS($AA$6:$AA$200,$G$6:$G$200,G46,$M$6:$M$200,"x")</f>
        <v>4856</v>
      </c>
      <c r="AD46" s="15">
        <v>200</v>
      </c>
      <c r="AE46" s="5">
        <f>SUM(AC46+AD46+AD47)</f>
        <v>5256</v>
      </c>
    </row>
    <row r="47" spans="1:31" s="7" customFormat="1" x14ac:dyDescent="0.25">
      <c r="A47" s="2">
        <v>40</v>
      </c>
      <c r="B47" s="2" t="s">
        <v>95</v>
      </c>
      <c r="C47" s="2">
        <v>2003</v>
      </c>
      <c r="D47" s="2">
        <v>16</v>
      </c>
      <c r="E47" s="2" t="s">
        <v>33</v>
      </c>
      <c r="F47" s="2" t="s">
        <v>38</v>
      </c>
      <c r="G47" s="2" t="s">
        <v>94</v>
      </c>
      <c r="H47" s="2" t="s">
        <v>29</v>
      </c>
      <c r="I47" s="2" t="s">
        <v>36</v>
      </c>
      <c r="J47" s="2" t="s">
        <v>29</v>
      </c>
      <c r="K47" s="2" t="s">
        <v>36</v>
      </c>
      <c r="L47" s="2" t="s">
        <v>29</v>
      </c>
      <c r="M47" s="2" t="s">
        <v>29</v>
      </c>
      <c r="N47" s="2"/>
      <c r="O47" s="2"/>
      <c r="P47" s="2"/>
      <c r="Q47" s="2"/>
      <c r="R47" s="2"/>
      <c r="S47" s="2"/>
      <c r="T47" s="7" t="str">
        <f>IFERROR(VLOOKUP($B47,'[1]Laufen 2000m'!$B$5:$P$199,12,FALSE),IFERROR(VLOOKUP($B47,'[1]Laufen 3000m'!$B$5:$P$200,12,FALSE),"0"))</f>
        <v>0</v>
      </c>
      <c r="U47" s="7" t="str">
        <f>IFERROR(VLOOKUP($B47,'[1]Laufen 2000m'!$B$5:$P$199,15,FALSE),IFERROR(VLOOKUP($B47,'[1]Laufen 3000m'!$B$5:$P$200,15,FALSE),"0"))</f>
        <v>0</v>
      </c>
      <c r="V47" s="7">
        <f>IFERROR(VLOOKUP($B47,[1]Schwimmen!$B$5:$O$200,11,FALSE),"0")</f>
        <v>42.3</v>
      </c>
      <c r="W47" s="7">
        <f>IFERROR(VLOOKUP($B47,[1]Schwimmen!$B$5:$O$200,14,FALSE),"0")</f>
        <v>691</v>
      </c>
      <c r="X47" s="7" t="str">
        <f>IFERROR(VLOOKUP($B47,'[1]Dressur-E'!$C$5:$M$200,10,FALSE),IFERROR(VLOOKUP($B47,'[1]Dressur-A'!$C$5:$M$200,10,FALSE),"0"))</f>
        <v>0</v>
      </c>
      <c r="Y47" s="7" t="str">
        <f>IFERROR(VLOOKUP($B47,'[1]Dressur-E'!$C$5:$M$200,11,FALSE),IFERROR(VLOOKUP($B47,'[1]Dressur-A'!$C$5:$M$200,11,FALSE),"0"))</f>
        <v>0</v>
      </c>
      <c r="Z47" s="7" t="str">
        <f>IFERROR(VLOOKUP($B47,'[1]Springen-E'!$C$5:$M$200,10,FALSE),IFERROR(VLOOKUP($B47,'[1]Springen-A'!$C$5:$M$200,10,FALSE),"0"))</f>
        <v>0</v>
      </c>
      <c r="AA47" s="7" t="str">
        <f>IFERROR(VLOOKUP($B47,'[1]Springen-E'!$C$5:$M$200,11,FALSE),IFERROR(VLOOKUP($B47,'[1]Springen-A'!$C$5:$M$200,11,FALSE),"0"))</f>
        <v>0</v>
      </c>
      <c r="AB47" s="7">
        <f t="shared" si="0"/>
        <v>691</v>
      </c>
      <c r="AC47" s="7">
        <f t="shared" si="2"/>
        <v>4856</v>
      </c>
      <c r="AD47" s="15">
        <v>200</v>
      </c>
    </row>
    <row r="48" spans="1:31" s="7" customFormat="1" x14ac:dyDescent="0.25">
      <c r="A48" s="2">
        <v>41</v>
      </c>
      <c r="B48" s="2" t="s">
        <v>96</v>
      </c>
      <c r="C48" s="2">
        <v>2005</v>
      </c>
      <c r="D48" s="2">
        <v>14</v>
      </c>
      <c r="E48" s="2" t="s">
        <v>33</v>
      </c>
      <c r="F48" s="2" t="s">
        <v>90</v>
      </c>
      <c r="G48" s="2" t="s">
        <v>94</v>
      </c>
      <c r="H48" s="2" t="s">
        <v>29</v>
      </c>
      <c r="I48" s="2" t="s">
        <v>36</v>
      </c>
      <c r="J48" s="2" t="s">
        <v>29</v>
      </c>
      <c r="K48" s="2" t="s">
        <v>29</v>
      </c>
      <c r="L48" s="2" t="s">
        <v>36</v>
      </c>
      <c r="M48" s="2" t="s">
        <v>29</v>
      </c>
      <c r="N48" s="2"/>
      <c r="O48" s="2"/>
      <c r="P48" s="2"/>
      <c r="Q48" s="2"/>
      <c r="R48" s="2"/>
      <c r="S48" s="2"/>
      <c r="T48" s="7" t="str">
        <f>IFERROR(VLOOKUP($B48,'[1]Laufen 2000m'!$B$5:$P$199,12,FALSE),IFERROR(VLOOKUP($B48,'[1]Laufen 3000m'!$B$5:$P$200,12,FALSE),"0"))</f>
        <v>0</v>
      </c>
      <c r="U48" s="7" t="str">
        <f>IFERROR(VLOOKUP($B48,'[1]Laufen 2000m'!$B$5:$P$199,15,FALSE),IFERROR(VLOOKUP($B48,'[1]Laufen 3000m'!$B$5:$P$200,15,FALSE),"0"))</f>
        <v>0</v>
      </c>
      <c r="V48" s="7" t="str">
        <f>IFERROR(VLOOKUP($B48,[1]Schwimmen!$B$5:$O$200,11,FALSE),"0")</f>
        <v>0</v>
      </c>
      <c r="W48" s="7" t="str">
        <f>IFERROR(VLOOKUP($B48,[1]Schwimmen!$B$5:$O$200,14,FALSE),"0")</f>
        <v>0</v>
      </c>
      <c r="X48" s="7">
        <f>IFERROR(VLOOKUP($B48,'[1]Dressur-E'!$C$5:$M$200,10,FALSE),IFERROR(VLOOKUP($B48,'[1]Dressur-A'!$C$5:$M$200,10,FALSE),"0"))</f>
        <v>6.9</v>
      </c>
      <c r="Y48" s="7">
        <f>IFERROR(VLOOKUP($B48,'[1]Dressur-E'!$C$5:$M$200,11,FALSE),IFERROR(VLOOKUP($B48,'[1]Dressur-A'!$C$5:$M$200,11,FALSE),"0"))</f>
        <v>2070</v>
      </c>
      <c r="Z48" s="7" t="str">
        <f>IFERROR(VLOOKUP($B48,'[1]Springen-E'!$C$5:$M$200,10,FALSE),IFERROR(VLOOKUP($B48,'[1]Springen-A'!$C$5:$M$200,10,FALSE),"0"))</f>
        <v>0</v>
      </c>
      <c r="AA48" s="7" t="str">
        <f>IFERROR(VLOOKUP($B48,'[1]Springen-E'!$C$5:$M$200,11,FALSE),IFERROR(VLOOKUP($B48,'[1]Springen-A'!$C$5:$M$200,11,FALSE),"0"))</f>
        <v>0</v>
      </c>
      <c r="AB48" s="7">
        <f t="shared" si="0"/>
        <v>2070</v>
      </c>
      <c r="AC48" s="7">
        <f t="shared" si="2"/>
        <v>4856</v>
      </c>
      <c r="AD48" s="6"/>
    </row>
    <row r="49" spans="1:31" s="7" customFormat="1" x14ac:dyDescent="0.25">
      <c r="A49" s="2">
        <v>42</v>
      </c>
      <c r="B49" s="2" t="s">
        <v>97</v>
      </c>
      <c r="C49" s="2">
        <v>2005</v>
      </c>
      <c r="D49" s="2">
        <v>14</v>
      </c>
      <c r="E49" s="2" t="s">
        <v>33</v>
      </c>
      <c r="F49" s="2" t="s">
        <v>92</v>
      </c>
      <c r="G49" s="2" t="s">
        <v>94</v>
      </c>
      <c r="H49" s="2" t="s">
        <v>29</v>
      </c>
      <c r="I49" s="2" t="s">
        <v>36</v>
      </c>
      <c r="J49" s="2" t="s">
        <v>41</v>
      </c>
      <c r="K49" s="2" t="s">
        <v>41</v>
      </c>
      <c r="L49" s="2" t="s">
        <v>41</v>
      </c>
      <c r="M49" s="2" t="s">
        <v>36</v>
      </c>
      <c r="N49" s="2"/>
      <c r="O49" s="2"/>
      <c r="P49" s="2"/>
      <c r="Q49" s="2"/>
      <c r="R49" s="2"/>
      <c r="S49" s="2"/>
      <c r="T49" s="7" t="str">
        <f>IFERROR(VLOOKUP($B49,'[1]Laufen 2000m'!$B$5:$P$199,12,FALSE),IFERROR(VLOOKUP($B49,'[1]Laufen 3000m'!$B$5:$P$200,12,FALSE),"0"))</f>
        <v>0</v>
      </c>
      <c r="U49" s="7" t="str">
        <f>IFERROR(VLOOKUP($B49,'[1]Laufen 2000m'!$B$5:$P$199,15,FALSE),IFERROR(VLOOKUP($B49,'[1]Laufen 3000m'!$B$5:$P$200,15,FALSE),"0"))</f>
        <v>0</v>
      </c>
      <c r="V49" s="7" t="str">
        <f>IFERROR(VLOOKUP($B49,[1]Schwimmen!$B$5:$O$200,11,FALSE),"0")</f>
        <v>0</v>
      </c>
      <c r="W49" s="7" t="str">
        <f>IFERROR(VLOOKUP($B49,[1]Schwimmen!$B$5:$O$200,14,FALSE),"0")</f>
        <v>0</v>
      </c>
      <c r="X49" s="7" t="str">
        <f>IFERROR(VLOOKUP($B49,'[1]Dressur-E'!$C$5:$M$200,10,FALSE),IFERROR(VLOOKUP($B49,'[1]Dressur-A'!$C$5:$M$200,10,FALSE),"0"))</f>
        <v>0</v>
      </c>
      <c r="Y49" s="7" t="str">
        <f>IFERROR(VLOOKUP($B49,'[1]Dressur-E'!$C$5:$M$200,11,FALSE),IFERROR(VLOOKUP($B49,'[1]Dressur-A'!$C$5:$M$200,11,FALSE),"0"))</f>
        <v>0</v>
      </c>
      <c r="Z49" s="7">
        <f>IFERROR(VLOOKUP($B49,'[1]Springen-E'!$C$5:$M$200,10,FALSE),IFERROR(VLOOKUP($B49,'[1]Springen-A'!$C$5:$M$200,10,FALSE),"0"))</f>
        <v>7.2</v>
      </c>
      <c r="AA49" s="7">
        <f>IFERROR(VLOOKUP($B49,'[1]Springen-E'!$C$5:$M$200,11,FALSE),IFERROR(VLOOKUP($B49,'[1]Springen-A'!$C$5:$M$200,11,FALSE),"0"))</f>
        <v>1440</v>
      </c>
      <c r="AB49" s="7">
        <f t="shared" si="0"/>
        <v>1440</v>
      </c>
      <c r="AC49" s="7">
        <f t="shared" si="2"/>
        <v>4856</v>
      </c>
      <c r="AD49" s="11"/>
    </row>
    <row r="50" spans="1:31" s="7" customFormat="1" x14ac:dyDescent="0.25">
      <c r="A50" s="2">
        <v>43</v>
      </c>
      <c r="B50" s="2" t="s">
        <v>98</v>
      </c>
      <c r="C50" s="2">
        <v>2006</v>
      </c>
      <c r="D50" s="2">
        <v>13</v>
      </c>
      <c r="E50" s="2" t="s">
        <v>33</v>
      </c>
      <c r="F50" s="2" t="s">
        <v>86</v>
      </c>
      <c r="G50" s="2" t="s">
        <v>99</v>
      </c>
      <c r="H50" s="2" t="s">
        <v>29</v>
      </c>
      <c r="I50" s="2" t="s">
        <v>36</v>
      </c>
      <c r="J50" s="2" t="s">
        <v>36</v>
      </c>
      <c r="K50" s="2" t="s">
        <v>29</v>
      </c>
      <c r="L50" s="2" t="s">
        <v>29</v>
      </c>
      <c r="M50" s="2" t="s">
        <v>29</v>
      </c>
      <c r="N50" s="2"/>
      <c r="O50" s="2"/>
      <c r="P50" s="2"/>
      <c r="Q50" s="2"/>
      <c r="R50" s="2"/>
      <c r="S50" s="2"/>
      <c r="T50" s="7">
        <f>IFERROR(VLOOKUP($B50,'[1]Laufen 2000m'!$B$5:$P$199,12,FALSE),IFERROR(VLOOKUP($B50,'[1]Laufen 3000m'!$B$5:$P$200,12,FALSE),"0"))</f>
        <v>15.46</v>
      </c>
      <c r="U50" s="7">
        <f>IFERROR(VLOOKUP($B50,'[1]Laufen 2000m'!$B$5:$P$199,15,FALSE),IFERROR(VLOOKUP($B50,'[1]Laufen 3000m'!$B$5:$P$200,15,FALSE),"0"))</f>
        <v>690</v>
      </c>
      <c r="V50" s="7" t="str">
        <f>IFERROR(VLOOKUP($B50,[1]Schwimmen!$B$5:$O$200,11,FALSE),"0")</f>
        <v>0</v>
      </c>
      <c r="W50" s="7" t="str">
        <f>IFERROR(VLOOKUP($B50,[1]Schwimmen!$B$5:$O$200,14,FALSE),"0")</f>
        <v>0</v>
      </c>
      <c r="X50" s="7" t="str">
        <f>IFERROR(VLOOKUP($B50,'[1]Dressur-E'!$C$5:$M$200,10,FALSE),IFERROR(VLOOKUP($B50,'[1]Dressur-A'!$C$5:$M$200,10,FALSE),"0"))</f>
        <v>0</v>
      </c>
      <c r="Y50" s="7" t="str">
        <f>IFERROR(VLOOKUP($B50,'[1]Dressur-E'!$C$5:$M$200,11,FALSE),IFERROR(VLOOKUP($B50,'[1]Dressur-A'!$C$5:$M$200,11,FALSE),"0"))</f>
        <v>0</v>
      </c>
      <c r="Z50" s="7" t="str">
        <f>IFERROR(VLOOKUP($B50,'[1]Springen-E'!$C$5:$M$200,10,FALSE),IFERROR(VLOOKUP($B50,'[1]Springen-A'!$C$5:$M$200,10,FALSE),"0"))</f>
        <v>0</v>
      </c>
      <c r="AA50" s="7" t="str">
        <f>IFERROR(VLOOKUP($B50,'[1]Springen-E'!$C$5:$M$200,11,FALSE),IFERROR(VLOOKUP($B50,'[1]Springen-A'!$C$5:$M$200,11,FALSE),"0"))</f>
        <v>0</v>
      </c>
      <c r="AB50" s="7">
        <f t="shared" si="0"/>
        <v>690</v>
      </c>
      <c r="AC50" s="7">
        <f t="shared" si="2"/>
        <v>5070</v>
      </c>
      <c r="AD50" s="13">
        <v>200</v>
      </c>
      <c r="AE50" s="5">
        <f>SUM(AC50++AD50+AD51)</f>
        <v>5470</v>
      </c>
    </row>
    <row r="51" spans="1:31" s="7" customFormat="1" x14ac:dyDescent="0.25">
      <c r="A51" s="2">
        <v>44</v>
      </c>
      <c r="B51" s="2" t="s">
        <v>100</v>
      </c>
      <c r="C51" s="2">
        <v>2003</v>
      </c>
      <c r="D51" s="2">
        <v>16</v>
      </c>
      <c r="E51" s="2" t="s">
        <v>33</v>
      </c>
      <c r="F51" s="2" t="s">
        <v>38</v>
      </c>
      <c r="G51" s="2" t="s">
        <v>99</v>
      </c>
      <c r="H51" s="2" t="s">
        <v>29</v>
      </c>
      <c r="I51" s="2" t="s">
        <v>36</v>
      </c>
      <c r="J51" s="2" t="s">
        <v>29</v>
      </c>
      <c r="K51" s="2" t="s">
        <v>36</v>
      </c>
      <c r="L51" s="2" t="s">
        <v>29</v>
      </c>
      <c r="M51" s="2" t="s">
        <v>29</v>
      </c>
      <c r="N51" s="2"/>
      <c r="O51" s="2"/>
      <c r="P51" s="2"/>
      <c r="Q51" s="2"/>
      <c r="R51" s="2"/>
      <c r="S51" s="2"/>
      <c r="T51" s="7" t="str">
        <f>IFERROR(VLOOKUP($B51,'[1]Laufen 2000m'!$B$5:$P$199,12,FALSE),IFERROR(VLOOKUP($B51,'[1]Laufen 3000m'!$B$5:$P$200,12,FALSE),"0"))</f>
        <v>0</v>
      </c>
      <c r="U51" s="7" t="str">
        <f>IFERROR(VLOOKUP($B51,'[1]Laufen 2000m'!$B$5:$P$199,15,FALSE),IFERROR(VLOOKUP($B51,'[1]Laufen 3000m'!$B$5:$P$200,15,FALSE),"0"))</f>
        <v>0</v>
      </c>
      <c r="V51" s="7">
        <f>IFERROR(VLOOKUP($B51,[1]Schwimmen!$B$5:$O$200,11,FALSE),"0")</f>
        <v>46</v>
      </c>
      <c r="W51" s="7">
        <f>IFERROR(VLOOKUP($B51,[1]Schwimmen!$B$5:$O$200,14,FALSE),"0")</f>
        <v>580</v>
      </c>
      <c r="X51" s="7" t="str">
        <f>IFERROR(VLOOKUP($B51,'[1]Dressur-E'!$C$5:$M$200,10,FALSE),IFERROR(VLOOKUP($B51,'[1]Dressur-A'!$C$5:$M$200,10,FALSE),"0"))</f>
        <v>0</v>
      </c>
      <c r="Y51" s="7" t="str">
        <f>IFERROR(VLOOKUP($B51,'[1]Dressur-E'!$C$5:$M$200,11,FALSE),IFERROR(VLOOKUP($B51,'[1]Dressur-A'!$C$5:$M$200,11,FALSE),"0"))</f>
        <v>0</v>
      </c>
      <c r="Z51" s="7" t="str">
        <f>IFERROR(VLOOKUP($B51,'[1]Springen-E'!$C$5:$M$200,10,FALSE),IFERROR(VLOOKUP($B51,'[1]Springen-A'!$C$5:$M$200,10,FALSE),"0"))</f>
        <v>0</v>
      </c>
      <c r="AA51" s="7" t="str">
        <f>IFERROR(VLOOKUP($B51,'[1]Springen-E'!$C$5:$M$200,11,FALSE),IFERROR(VLOOKUP($B51,'[1]Springen-A'!$C$5:$M$200,11,FALSE),"0"))</f>
        <v>0</v>
      </c>
      <c r="AB51" s="7">
        <f t="shared" si="0"/>
        <v>580</v>
      </c>
      <c r="AC51" s="7">
        <f t="shared" si="2"/>
        <v>5070</v>
      </c>
      <c r="AD51" s="13">
        <v>200</v>
      </c>
    </row>
    <row r="52" spans="1:31" s="7" customFormat="1" x14ac:dyDescent="0.25">
      <c r="A52" s="2">
        <v>45</v>
      </c>
      <c r="B52" s="2" t="s">
        <v>101</v>
      </c>
      <c r="C52" s="2">
        <v>2006</v>
      </c>
      <c r="D52" s="2">
        <v>13</v>
      </c>
      <c r="E52" s="2" t="s">
        <v>33</v>
      </c>
      <c r="F52" s="2" t="s">
        <v>90</v>
      </c>
      <c r="G52" s="2" t="s">
        <v>99</v>
      </c>
      <c r="H52" s="2" t="s">
        <v>29</v>
      </c>
      <c r="I52" s="2" t="s">
        <v>36</v>
      </c>
      <c r="J52" s="2" t="s">
        <v>29</v>
      </c>
      <c r="K52" s="2" t="s">
        <v>29</v>
      </c>
      <c r="L52" s="2" t="s">
        <v>36</v>
      </c>
      <c r="M52" s="2" t="s">
        <v>29</v>
      </c>
      <c r="N52" s="2"/>
      <c r="O52" s="2"/>
      <c r="P52" s="2"/>
      <c r="Q52" s="2"/>
      <c r="R52" s="2"/>
      <c r="S52" s="2"/>
      <c r="T52" s="7" t="str">
        <f>IFERROR(VLOOKUP($B52,'[1]Laufen 2000m'!$B$5:$P$199,12,FALSE),IFERROR(VLOOKUP($B52,'[1]Laufen 3000m'!$B$5:$P$200,12,FALSE),"0"))</f>
        <v>0</v>
      </c>
      <c r="U52" s="7" t="str">
        <f>IFERROR(VLOOKUP($B52,'[1]Laufen 2000m'!$B$5:$P$199,15,FALSE),IFERROR(VLOOKUP($B52,'[1]Laufen 3000m'!$B$5:$P$200,15,FALSE),"0"))</f>
        <v>0</v>
      </c>
      <c r="V52" s="7" t="str">
        <f>IFERROR(VLOOKUP($B52,[1]Schwimmen!$B$5:$O$200,11,FALSE),"0")</f>
        <v>0</v>
      </c>
      <c r="W52" s="7" t="str">
        <f>IFERROR(VLOOKUP($B52,[1]Schwimmen!$B$5:$O$200,14,FALSE),"0")</f>
        <v>0</v>
      </c>
      <c r="X52" s="7">
        <f>IFERROR(VLOOKUP($B52,'[1]Dressur-E'!$C$5:$M$200,10,FALSE),IFERROR(VLOOKUP($B52,'[1]Dressur-A'!$C$5:$M$200,10,FALSE),"0"))</f>
        <v>8</v>
      </c>
      <c r="Y52" s="7">
        <f>IFERROR(VLOOKUP($B52,'[1]Dressur-E'!$C$5:$M$200,11,FALSE),IFERROR(VLOOKUP($B52,'[1]Dressur-A'!$C$5:$M$200,11,FALSE),"0"))</f>
        <v>2400</v>
      </c>
      <c r="Z52" s="7" t="str">
        <f>IFERROR(VLOOKUP($B52,'[1]Springen-E'!$C$5:$M$200,10,FALSE),IFERROR(VLOOKUP($B52,'[1]Springen-A'!$C$5:$M$200,10,FALSE),"0"))</f>
        <v>0</v>
      </c>
      <c r="AA52" s="7" t="str">
        <f>IFERROR(VLOOKUP($B52,'[1]Springen-E'!$C$5:$M$200,11,FALSE),IFERROR(VLOOKUP($B52,'[1]Springen-A'!$C$5:$M$200,11,FALSE),"0"))</f>
        <v>0</v>
      </c>
      <c r="AB52" s="7">
        <f t="shared" si="0"/>
        <v>2400</v>
      </c>
      <c r="AC52" s="7">
        <f t="shared" si="2"/>
        <v>5070</v>
      </c>
      <c r="AD52" s="6"/>
    </row>
    <row r="53" spans="1:31" s="7" customFormat="1" x14ac:dyDescent="0.25">
      <c r="A53" s="2">
        <v>46</v>
      </c>
      <c r="B53" s="2" t="s">
        <v>102</v>
      </c>
      <c r="C53" s="2">
        <v>2001</v>
      </c>
      <c r="D53" s="2">
        <v>18</v>
      </c>
      <c r="E53" s="2" t="s">
        <v>33</v>
      </c>
      <c r="F53" s="2" t="s">
        <v>92</v>
      </c>
      <c r="G53" s="2" t="s">
        <v>99</v>
      </c>
      <c r="H53" s="2" t="s">
        <v>29</v>
      </c>
      <c r="I53" s="2" t="s">
        <v>36</v>
      </c>
      <c r="J53" s="2" t="s">
        <v>29</v>
      </c>
      <c r="K53" s="2" t="s">
        <v>29</v>
      </c>
      <c r="L53" s="2" t="s">
        <v>29</v>
      </c>
      <c r="M53" s="2" t="s">
        <v>36</v>
      </c>
      <c r="N53" s="2"/>
      <c r="O53" s="2"/>
      <c r="P53" s="2"/>
      <c r="Q53" s="2"/>
      <c r="R53" s="2"/>
      <c r="S53" s="2"/>
      <c r="T53" s="7" t="str">
        <f>IFERROR(VLOOKUP($B53,'[1]Laufen 2000m'!$B$5:$P$199,12,FALSE),IFERROR(VLOOKUP($B53,'[1]Laufen 3000m'!$B$5:$P$200,12,FALSE),"0"))</f>
        <v>0</v>
      </c>
      <c r="U53" s="7" t="str">
        <f>IFERROR(VLOOKUP($B53,'[1]Laufen 2000m'!$B$5:$P$199,15,FALSE),IFERROR(VLOOKUP($B53,'[1]Laufen 3000m'!$B$5:$P$200,15,FALSE),"0"))</f>
        <v>0</v>
      </c>
      <c r="V53" s="7" t="str">
        <f>IFERROR(VLOOKUP($B53,[1]Schwimmen!$B$5:$O$200,11,FALSE),"0")</f>
        <v>0</v>
      </c>
      <c r="W53" s="7" t="str">
        <f>IFERROR(VLOOKUP($B53,[1]Schwimmen!$B$5:$O$200,14,FALSE),"0")</f>
        <v>0</v>
      </c>
      <c r="X53" s="7" t="str">
        <f>IFERROR(VLOOKUP($B53,'[1]Dressur-E'!$C$5:$M$200,10,FALSE),IFERROR(VLOOKUP($B53,'[1]Dressur-A'!$C$5:$M$200,10,FALSE),"0"))</f>
        <v>0</v>
      </c>
      <c r="Y53" s="7" t="str">
        <f>IFERROR(VLOOKUP($B53,'[1]Dressur-E'!$C$5:$M$200,11,FALSE),IFERROR(VLOOKUP($B53,'[1]Dressur-A'!$C$5:$M$200,11,FALSE),"0"))</f>
        <v>0</v>
      </c>
      <c r="Z53" s="7">
        <f>IFERROR(VLOOKUP($B53,'[1]Springen-E'!$C$5:$M$200,10,FALSE),IFERROR(VLOOKUP($B53,'[1]Springen-A'!$C$5:$M$200,10,FALSE),"0"))</f>
        <v>7</v>
      </c>
      <c r="AA53" s="7">
        <f>IFERROR(VLOOKUP($B53,'[1]Springen-E'!$C$5:$M$200,11,FALSE),IFERROR(VLOOKUP($B53,'[1]Springen-A'!$C$5:$M$200,11,FALSE),"0"))</f>
        <v>1400</v>
      </c>
      <c r="AB53" s="7">
        <f t="shared" si="0"/>
        <v>1400</v>
      </c>
      <c r="AC53" s="7">
        <f t="shared" si="2"/>
        <v>5070</v>
      </c>
      <c r="AD53" s="6"/>
    </row>
    <row r="54" spans="1:31" s="7" customFormat="1" x14ac:dyDescent="0.25">
      <c r="A54" s="2">
        <v>47</v>
      </c>
      <c r="B54" s="2" t="s">
        <v>103</v>
      </c>
      <c r="C54" s="2">
        <v>2005</v>
      </c>
      <c r="D54" s="2">
        <v>14</v>
      </c>
      <c r="E54" s="2" t="s">
        <v>33</v>
      </c>
      <c r="F54" s="2" t="s">
        <v>86</v>
      </c>
      <c r="G54" s="2" t="s">
        <v>104</v>
      </c>
      <c r="H54" s="2" t="s">
        <v>29</v>
      </c>
      <c r="I54" s="2" t="s">
        <v>36</v>
      </c>
      <c r="J54" s="2" t="s">
        <v>36</v>
      </c>
      <c r="K54" s="2" t="s">
        <v>29</v>
      </c>
      <c r="L54" s="2" t="s">
        <v>29</v>
      </c>
      <c r="M54" s="2" t="s">
        <v>29</v>
      </c>
      <c r="N54" s="2"/>
      <c r="O54" s="2"/>
      <c r="P54" s="2"/>
      <c r="Q54" s="2"/>
      <c r="R54" s="2"/>
      <c r="S54" s="2"/>
      <c r="T54" s="7">
        <f>IFERROR(VLOOKUP($B54,'[1]Laufen 2000m'!$B$5:$P$199,12,FALSE),IFERROR(VLOOKUP($B54,'[1]Laufen 3000m'!$B$5:$P$200,12,FALSE),"0"))</f>
        <v>15.05</v>
      </c>
      <c r="U54" s="7">
        <f>IFERROR(VLOOKUP($B54,'[1]Laufen 2000m'!$B$5:$P$199,15,FALSE),IFERROR(VLOOKUP($B54,'[1]Laufen 3000m'!$B$5:$P$200,15,FALSE),"0"))</f>
        <v>710</v>
      </c>
      <c r="V54" s="7" t="str">
        <f>IFERROR(VLOOKUP($B54,[1]Schwimmen!$B$5:$O$200,11,FALSE),"0")</f>
        <v>0</v>
      </c>
      <c r="W54" s="7" t="str">
        <f>IFERROR(VLOOKUP($B54,[1]Schwimmen!$B$5:$O$200,14,FALSE),"0")</f>
        <v>0</v>
      </c>
      <c r="X54" s="7" t="str">
        <f>IFERROR(VLOOKUP($B54,'[1]Dressur-E'!$C$5:$M$200,10,FALSE),IFERROR(VLOOKUP($B54,'[1]Dressur-A'!$C$5:$M$200,10,FALSE),"0"))</f>
        <v>0</v>
      </c>
      <c r="Y54" s="7" t="str">
        <f>IFERROR(VLOOKUP($B54,'[1]Dressur-E'!$C$5:$M$200,11,FALSE),IFERROR(VLOOKUP($B54,'[1]Dressur-A'!$C$5:$M$200,11,FALSE),"0"))</f>
        <v>0</v>
      </c>
      <c r="Z54" s="7" t="str">
        <f>IFERROR(VLOOKUP($B54,'[1]Springen-E'!$C$5:$M$200,10,FALSE),IFERROR(VLOOKUP($B54,'[1]Springen-A'!$C$5:$M$200,10,FALSE),"0"))</f>
        <v>0</v>
      </c>
      <c r="AA54" s="7" t="str">
        <f>IFERROR(VLOOKUP($B54,'[1]Springen-E'!$C$5:$M$200,11,FALSE),IFERROR(VLOOKUP($B54,'[1]Springen-A'!$C$5:$M$200,11,FALSE),"0"))</f>
        <v>0</v>
      </c>
      <c r="AB54" s="7">
        <f t="shared" si="0"/>
        <v>710</v>
      </c>
      <c r="AC54" s="7">
        <f t="shared" si="2"/>
        <v>5441</v>
      </c>
      <c r="AD54" s="13">
        <v>200</v>
      </c>
      <c r="AE54" s="5">
        <f>SUM(AC54+AD54+AD55)</f>
        <v>5841</v>
      </c>
    </row>
    <row r="55" spans="1:31" s="7" customFormat="1" x14ac:dyDescent="0.25">
      <c r="A55" s="2">
        <v>48</v>
      </c>
      <c r="B55" s="2" t="s">
        <v>105</v>
      </c>
      <c r="C55" s="2">
        <v>2002</v>
      </c>
      <c r="D55" s="2">
        <v>17</v>
      </c>
      <c r="E55" s="2" t="s">
        <v>33</v>
      </c>
      <c r="F55" s="2" t="s">
        <v>38</v>
      </c>
      <c r="G55" s="2" t="s">
        <v>104</v>
      </c>
      <c r="H55" s="2" t="s">
        <v>29</v>
      </c>
      <c r="I55" s="2" t="s">
        <v>36</v>
      </c>
      <c r="J55" s="2" t="s">
        <v>29</v>
      </c>
      <c r="K55" s="2" t="s">
        <v>36</v>
      </c>
      <c r="L55" s="2" t="s">
        <v>29</v>
      </c>
      <c r="M55" s="2" t="s">
        <v>29</v>
      </c>
      <c r="N55" s="2"/>
      <c r="O55" s="2"/>
      <c r="P55" s="2"/>
      <c r="Q55" s="2"/>
      <c r="R55" s="2"/>
      <c r="S55" s="2"/>
      <c r="T55" s="7" t="str">
        <f>IFERROR(VLOOKUP($B55,'[1]Laufen 2000m'!$B$5:$P$199,12,FALSE),IFERROR(VLOOKUP($B55,'[1]Laufen 3000m'!$B$5:$P$200,12,FALSE),"0"))</f>
        <v>0</v>
      </c>
      <c r="U55" s="7" t="str">
        <f>IFERROR(VLOOKUP($B55,'[1]Laufen 2000m'!$B$5:$P$199,15,FALSE),IFERROR(VLOOKUP($B55,'[1]Laufen 3000m'!$B$5:$P$200,15,FALSE),"0"))</f>
        <v>0</v>
      </c>
      <c r="V55" s="7">
        <f>IFERROR(VLOOKUP($B55,[1]Schwimmen!$B$5:$O$200,11,FALSE),"0")</f>
        <v>35.299999999999997</v>
      </c>
      <c r="W55" s="7">
        <f>IFERROR(VLOOKUP($B55,[1]Schwimmen!$B$5:$O$200,14,FALSE),"0")</f>
        <v>851</v>
      </c>
      <c r="X55" s="7" t="str">
        <f>IFERROR(VLOOKUP($B55,'[1]Dressur-E'!$C$5:$M$200,10,FALSE),IFERROR(VLOOKUP($B55,'[1]Dressur-A'!$C$5:$M$200,10,FALSE),"0"))</f>
        <v>0</v>
      </c>
      <c r="Y55" s="7" t="str">
        <f>IFERROR(VLOOKUP($B55,'[1]Dressur-E'!$C$5:$M$200,11,FALSE),IFERROR(VLOOKUP($B55,'[1]Dressur-A'!$C$5:$M$200,11,FALSE),"0"))</f>
        <v>0</v>
      </c>
      <c r="Z55" s="7" t="str">
        <f>IFERROR(VLOOKUP($B55,'[1]Springen-E'!$C$5:$M$200,10,FALSE),IFERROR(VLOOKUP($B55,'[1]Springen-A'!$C$5:$M$200,10,FALSE),"0"))</f>
        <v>0</v>
      </c>
      <c r="AA55" s="7" t="str">
        <f>IFERROR(VLOOKUP($B55,'[1]Springen-E'!$C$5:$M$200,11,FALSE),IFERROR(VLOOKUP($B55,'[1]Springen-A'!$C$5:$M$200,11,FALSE),"0"))</f>
        <v>0</v>
      </c>
      <c r="AB55" s="7">
        <f t="shared" si="0"/>
        <v>851</v>
      </c>
      <c r="AC55" s="7">
        <f t="shared" si="2"/>
        <v>5441</v>
      </c>
      <c r="AD55" s="13">
        <v>200</v>
      </c>
    </row>
    <row r="56" spans="1:31" s="7" customFormat="1" x14ac:dyDescent="0.25">
      <c r="A56" s="2">
        <v>49</v>
      </c>
      <c r="B56" s="2" t="s">
        <v>106</v>
      </c>
      <c r="C56" s="2">
        <v>2002</v>
      </c>
      <c r="D56" s="2">
        <v>17</v>
      </c>
      <c r="E56" s="2" t="s">
        <v>33</v>
      </c>
      <c r="F56" s="2" t="s">
        <v>90</v>
      </c>
      <c r="G56" s="2" t="s">
        <v>104</v>
      </c>
      <c r="H56" s="2" t="s">
        <v>29</v>
      </c>
      <c r="I56" s="2" t="s">
        <v>36</v>
      </c>
      <c r="J56" s="2" t="s">
        <v>29</v>
      </c>
      <c r="K56" s="2" t="s">
        <v>29</v>
      </c>
      <c r="L56" s="2" t="s">
        <v>36</v>
      </c>
      <c r="M56" s="2" t="s">
        <v>29</v>
      </c>
      <c r="N56" s="2"/>
      <c r="O56" s="2"/>
      <c r="P56" s="2"/>
      <c r="Q56" s="2"/>
      <c r="R56" s="2"/>
      <c r="S56" s="2"/>
      <c r="T56" s="7" t="str">
        <f>IFERROR(VLOOKUP($B56,'[1]Laufen 2000m'!$B$5:$P$199,12,FALSE),IFERROR(VLOOKUP($B56,'[1]Laufen 3000m'!$B$5:$P$200,12,FALSE),"0"))</f>
        <v>0</v>
      </c>
      <c r="U56" s="7" t="str">
        <f>IFERROR(VLOOKUP($B56,'[1]Laufen 2000m'!$B$5:$P$199,15,FALSE),IFERROR(VLOOKUP($B56,'[1]Laufen 3000m'!$B$5:$P$200,15,FALSE),"0"))</f>
        <v>0</v>
      </c>
      <c r="V56" s="7" t="str">
        <f>IFERROR(VLOOKUP($B56,[1]Schwimmen!$B$5:$O$200,11,FALSE),"0")</f>
        <v>0</v>
      </c>
      <c r="W56" s="7" t="str">
        <f>IFERROR(VLOOKUP($B56,[1]Schwimmen!$B$5:$O$200,14,FALSE),"0")</f>
        <v>0</v>
      </c>
      <c r="X56" s="7">
        <f>IFERROR(VLOOKUP($B56,'[1]Dressur-E'!$C$5:$M$200,10,FALSE),IFERROR(VLOOKUP($B56,'[1]Dressur-A'!$C$5:$M$200,10,FALSE),"0"))</f>
        <v>7.6</v>
      </c>
      <c r="Y56" s="7">
        <f>IFERROR(VLOOKUP($B56,'[1]Dressur-E'!$C$5:$M$200,11,FALSE),IFERROR(VLOOKUP($B56,'[1]Dressur-A'!$C$5:$M$200,11,FALSE),"0"))</f>
        <v>2280</v>
      </c>
      <c r="Z56" s="7" t="str">
        <f>IFERROR(VLOOKUP($B56,'[1]Springen-E'!$C$5:$M$200,10,FALSE),IFERROR(VLOOKUP($B56,'[1]Springen-A'!$C$5:$M$200,10,FALSE),"0"))</f>
        <v>0</v>
      </c>
      <c r="AA56" s="7" t="str">
        <f>IFERROR(VLOOKUP($B56,'[1]Springen-E'!$C$5:$M$200,11,FALSE),IFERROR(VLOOKUP($B56,'[1]Springen-A'!$C$5:$M$200,11,FALSE),"0"))</f>
        <v>0</v>
      </c>
      <c r="AB56" s="7">
        <f t="shared" si="0"/>
        <v>2280</v>
      </c>
      <c r="AC56" s="7">
        <f t="shared" si="2"/>
        <v>5441</v>
      </c>
      <c r="AD56" s="6"/>
    </row>
    <row r="57" spans="1:31" s="7" customFormat="1" x14ac:dyDescent="0.25">
      <c r="A57" s="2">
        <v>50</v>
      </c>
      <c r="B57" s="2" t="s">
        <v>107</v>
      </c>
      <c r="C57" s="2">
        <v>2001</v>
      </c>
      <c r="D57" s="2">
        <v>18</v>
      </c>
      <c r="E57" s="2" t="s">
        <v>33</v>
      </c>
      <c r="F57" s="2" t="s">
        <v>92</v>
      </c>
      <c r="G57" s="2" t="s">
        <v>104</v>
      </c>
      <c r="H57" s="2" t="s">
        <v>29</v>
      </c>
      <c r="I57" s="2" t="s">
        <v>36</v>
      </c>
      <c r="J57" s="2" t="s">
        <v>29</v>
      </c>
      <c r="K57" s="2" t="s">
        <v>29</v>
      </c>
      <c r="L57" s="2" t="s">
        <v>29</v>
      </c>
      <c r="M57" s="2" t="s">
        <v>36</v>
      </c>
      <c r="N57" s="2"/>
      <c r="O57" s="2"/>
      <c r="P57" s="2"/>
      <c r="Q57" s="2"/>
      <c r="R57" s="2"/>
      <c r="S57" s="2"/>
      <c r="T57" s="7" t="str">
        <f>IFERROR(VLOOKUP($B57,'[1]Laufen 2000m'!$B$5:$P$199,12,FALSE),IFERROR(VLOOKUP($B57,'[1]Laufen 3000m'!$B$5:$P$200,12,FALSE),"0"))</f>
        <v>0</v>
      </c>
      <c r="U57" s="7" t="str">
        <f>IFERROR(VLOOKUP($B57,'[1]Laufen 2000m'!$B$5:$P$199,15,FALSE),IFERROR(VLOOKUP($B57,'[1]Laufen 3000m'!$B$5:$P$200,15,FALSE),"0"))</f>
        <v>0</v>
      </c>
      <c r="V57" s="7" t="str">
        <f>IFERROR(VLOOKUP($B57,[1]Schwimmen!$B$5:$O$200,11,FALSE),"0")</f>
        <v>0</v>
      </c>
      <c r="W57" s="7" t="str">
        <f>IFERROR(VLOOKUP($B57,[1]Schwimmen!$B$5:$O$200,14,FALSE),"0")</f>
        <v>0</v>
      </c>
      <c r="X57" s="7" t="str">
        <f>IFERROR(VLOOKUP($B57,'[1]Dressur-E'!$C$5:$M$200,10,FALSE),IFERROR(VLOOKUP($B57,'[1]Dressur-A'!$C$5:$M$200,10,FALSE),"0"))</f>
        <v>0</v>
      </c>
      <c r="Y57" s="7" t="str">
        <f>IFERROR(VLOOKUP($B57,'[1]Dressur-E'!$C$5:$M$200,11,FALSE),IFERROR(VLOOKUP($B57,'[1]Dressur-A'!$C$5:$M$200,11,FALSE),"0"))</f>
        <v>0</v>
      </c>
      <c r="Z57" s="7">
        <f>IFERROR(VLOOKUP($B57,'[1]Springen-E'!$C$5:$M$200,10,FALSE),IFERROR(VLOOKUP($B57,'[1]Springen-A'!$C$5:$M$200,10,FALSE),"0"))</f>
        <v>8</v>
      </c>
      <c r="AA57" s="7">
        <f>IFERROR(VLOOKUP($B57,'[1]Springen-E'!$C$5:$M$200,11,FALSE),IFERROR(VLOOKUP($B57,'[1]Springen-A'!$C$5:$M$200,11,FALSE),"0"))</f>
        <v>1600</v>
      </c>
      <c r="AB57" s="7">
        <f t="shared" si="0"/>
        <v>1600</v>
      </c>
      <c r="AC57" s="7">
        <f t="shared" si="2"/>
        <v>5441</v>
      </c>
      <c r="AD57" s="6"/>
    </row>
  </sheetData>
  <conditionalFormatting sqref="U2:V57">
    <cfRule type="expression" dxfId="4" priority="8">
      <formula>J2="x"</formula>
    </cfRule>
  </conditionalFormatting>
  <conditionalFormatting sqref="T2:T57">
    <cfRule type="expression" dxfId="3" priority="7">
      <formula>J2="x"</formula>
    </cfRule>
  </conditionalFormatting>
  <conditionalFormatting sqref="W2:X57">
    <cfRule type="expression" dxfId="2" priority="5">
      <formula>K2="x"</formula>
    </cfRule>
  </conditionalFormatting>
  <conditionalFormatting sqref="Y2:Y57 Z1:Z57">
    <cfRule type="expression" dxfId="1" priority="3">
      <formula>L1="x"</formula>
    </cfRule>
  </conditionalFormatting>
  <conditionalFormatting sqref="AA2:AA57">
    <cfRule type="expression" dxfId="0" priority="1">
      <formula>M2="x"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2019-03-26T09:57:11Z</dcterms:modified>
</cp:coreProperties>
</file>