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C:\Users\Nicole\Documents\DATEN_NH\Springausschuß\4_Kampf_2019\"/>
    </mc:Choice>
  </mc:AlternateContent>
  <xr:revisionPtr revIDLastSave="0" documentId="13_ncr:1_{DBDD7A84-5862-4466-88DD-477CBDDF5D49}" xr6:coauthVersionLast="40" xr6:coauthVersionMax="40" xr10:uidLastSave="{00000000-0000-0000-0000-000000000000}"/>
  <bookViews>
    <workbookView xWindow="-120" yWindow="-120" windowWidth="29040" windowHeight="15840" xr2:uid="{00000000-000D-0000-FFFF-FFFF00000000}"/>
  </bookViews>
  <sheets>
    <sheet name="Nennungsformular Mannschaft" sheetId="1" r:id="rId1"/>
    <sheet name="Auswahloptionen" sheetId="2" state="hidden" r:id="rId2"/>
    <sheet name="Datensammlung" sheetId="3" state="hidden" r:id="rId3"/>
  </sheets>
  <definedNames>
    <definedName name="Disziplin_Mannschaft">Auswahloptionen!$D$2:$D$6</definedName>
    <definedName name="Einzelwertung">Auswahloptionen!$C$2:$C$5</definedName>
    <definedName name="Geschlecht">Auswahloptionen!$A$2:$A$4</definedName>
    <definedName name="Jahrgang">Auswahloptionen!$B$2:$B$72</definedName>
    <definedName name="Vereine_KPSV_NE">Auswahloptionen!$F$2:$F$38</definedName>
    <definedName name="WB_Mannschaft">Auswahloptionen!$E$2:$E$4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1" l="1"/>
  <c r="I19" i="1"/>
  <c r="G3" i="3" l="1"/>
  <c r="G4" i="3"/>
  <c r="G5" i="3"/>
  <c r="G2" i="3"/>
  <c r="H3" i="3"/>
  <c r="I3" i="3"/>
  <c r="J3" i="3"/>
  <c r="K3" i="3"/>
  <c r="L3" i="3"/>
  <c r="M3" i="3"/>
  <c r="N3" i="3"/>
  <c r="O3" i="3"/>
  <c r="P3" i="3"/>
  <c r="Q3" i="3"/>
  <c r="H4" i="3"/>
  <c r="I4" i="3"/>
  <c r="J4" i="3"/>
  <c r="K4" i="3"/>
  <c r="L4" i="3"/>
  <c r="M4" i="3"/>
  <c r="N4" i="3"/>
  <c r="O4" i="3"/>
  <c r="P4" i="3"/>
  <c r="Q4" i="3"/>
  <c r="H5" i="3"/>
  <c r="I5" i="3"/>
  <c r="J5" i="3"/>
  <c r="K5" i="3"/>
  <c r="L5" i="3"/>
  <c r="M5" i="3"/>
  <c r="N5" i="3"/>
  <c r="O5" i="3"/>
  <c r="P5" i="3"/>
  <c r="Q5" i="3"/>
  <c r="Q2" i="3"/>
  <c r="P2" i="3"/>
  <c r="O2" i="3"/>
  <c r="N2" i="3"/>
  <c r="M2" i="3"/>
  <c r="B3" i="3"/>
  <c r="C3" i="3"/>
  <c r="D3" i="3"/>
  <c r="B4" i="3"/>
  <c r="C4" i="3"/>
  <c r="D4" i="3"/>
  <c r="B5" i="3"/>
  <c r="C5" i="3"/>
  <c r="D5" i="3"/>
  <c r="B2" i="3"/>
  <c r="L2" i="3"/>
  <c r="K2" i="3"/>
  <c r="J2" i="3"/>
  <c r="I2" i="3"/>
  <c r="H2" i="3"/>
  <c r="D2" i="3"/>
  <c r="C2" i="3"/>
</calcChain>
</file>

<file path=xl/sharedStrings.xml><?xml version="1.0" encoding="utf-8"?>
<sst xmlns="http://schemas.openxmlformats.org/spreadsheetml/2006/main" count="167" uniqueCount="102">
  <si>
    <t>Nr.</t>
  </si>
  <si>
    <t>Name</t>
  </si>
  <si>
    <t>Geschlecht</t>
  </si>
  <si>
    <t>Jahr-gang</t>
  </si>
  <si>
    <t>Alter</t>
  </si>
  <si>
    <t>Alters-punkte Schwimmen/ Laufen</t>
  </si>
  <si>
    <t>WB A: Mannschaft kleine Tour</t>
  </si>
  <si>
    <t>WB B: Mannschaft große Tour</t>
  </si>
  <si>
    <t>WB C: Einzel kleine Tour</t>
  </si>
  <si>
    <t>WB D: Einzel große Tour</t>
  </si>
  <si>
    <t>Pferd Dressur</t>
  </si>
  <si>
    <t>Pferd Springen</t>
  </si>
  <si>
    <t>Jahrgang</t>
  </si>
  <si>
    <t>m</t>
  </si>
  <si>
    <t>w</t>
  </si>
  <si>
    <t>Einzelwertung</t>
  </si>
  <si>
    <t>keine Einzelwertung</t>
  </si>
  <si>
    <t>bitte wählen!</t>
  </si>
  <si>
    <t>Einzelwertung?</t>
  </si>
  <si>
    <t>WB C: Einzelwertung kleine Tour</t>
  </si>
  <si>
    <t>WB D: Einzelwertung große Tour</t>
  </si>
  <si>
    <t>Disziplin, die in die Mannschaftswertung eingebracht wird</t>
  </si>
  <si>
    <t>Disziplin Manschaft</t>
  </si>
  <si>
    <t>Laufen</t>
  </si>
  <si>
    <t>Dressur</t>
  </si>
  <si>
    <t>Schwimmen</t>
  </si>
  <si>
    <t>Springen</t>
  </si>
  <si>
    <t>1.:</t>
  </si>
  <si>
    <t>2.:</t>
  </si>
  <si>
    <t>3.:</t>
  </si>
  <si>
    <t>4.:</t>
  </si>
  <si>
    <t>Name (Vorname zuerst)</t>
  </si>
  <si>
    <t>Name Pferd Dressur</t>
  </si>
  <si>
    <t>Name Pferd Springen</t>
  </si>
  <si>
    <t>Geschl-echt</t>
  </si>
  <si>
    <t>Nennung Mannschaft:</t>
  </si>
  <si>
    <t>WB Mannschaft</t>
  </si>
  <si>
    <t>Mann-schaft</t>
  </si>
  <si>
    <t>Disziplin Mann-schaft Springen</t>
  </si>
  <si>
    <t>Disziplin Mann-schaft Dressur</t>
  </si>
  <si>
    <t>Disziplin Mann-schaft Schwimmen</t>
  </si>
  <si>
    <t>Disziplin Mann-schaft Laufen</t>
  </si>
  <si>
    <t>Das Startgeld in Höhe von insgesamt</t>
  </si>
  <si>
    <t>Mannschftsführer:</t>
  </si>
  <si>
    <t>E-Mail:</t>
  </si>
  <si>
    <t>Telefonnummer (Mobil):</t>
  </si>
  <si>
    <t>überweisen wir mit dem Verwendungszweck</t>
  </si>
  <si>
    <t>Vereine KPSV Neuss</t>
  </si>
  <si>
    <t>RFV St.Georg Büttgen e.V.</t>
  </si>
  <si>
    <t>RFV Bayer Dormagen e.V.</t>
  </si>
  <si>
    <t>RV Am Fronhof e.V.</t>
  </si>
  <si>
    <t>RSV im SC '36 Neuss-Grimlinghausen e.V.</t>
  </si>
  <si>
    <t>Förderkreis Dressur im KPSV Neuss e.V.</t>
  </si>
  <si>
    <t>RV Jan von Werth Holzbüttgen e.V.</t>
  </si>
  <si>
    <t>RF Gut Böckemeshof e.V.</t>
  </si>
  <si>
    <t>RFV Kaarst 1924 e.V.</t>
  </si>
  <si>
    <t>RV Torfgrafen Bergerhof e.V.</t>
  </si>
  <si>
    <t>RFV Neuss e.V.</t>
  </si>
  <si>
    <t>RV Uedesheim­Stüttgen 1926 e.V.</t>
  </si>
  <si>
    <t>RV Haus Kierst e.V.</t>
  </si>
  <si>
    <t>RV Gut Kruchenhof e.V.</t>
  </si>
  <si>
    <t>RV St. Georg Grevenbroich e.V.</t>
  </si>
  <si>
    <t>RV Hochneukirch-Jüchen e.V.</t>
  </si>
  <si>
    <t>RFV Liedberg e.V.</t>
  </si>
  <si>
    <t>RV Osterath e.V.</t>
  </si>
  <si>
    <t>PF Stessen-Bedburdyck e.V.</t>
  </si>
  <si>
    <t>RV St. Johannes Waat e.V.</t>
  </si>
  <si>
    <t>RV Wevelinghoven e.V.</t>
  </si>
  <si>
    <t>Neuss­Grefrather Reitclub 1983 e.V.</t>
  </si>
  <si>
    <t>RF Grefrath-Röckrath 1925 e.V.</t>
  </si>
  <si>
    <t>RC Gut Neuhaus Grevenbroich e.V.</t>
  </si>
  <si>
    <t>Kutscherfreunde W&amp;W Grimlinghausen e.V.</t>
  </si>
  <si>
    <t>SG Neukirchen-Hülchrath e.V.</t>
  </si>
  <si>
    <t>Voltigierzentrum Meerbusch e.V.</t>
  </si>
  <si>
    <t>RFV Hilgershof e.V.</t>
  </si>
  <si>
    <t>RFVV PF Gillbach e.V.</t>
  </si>
  <si>
    <t>RC Buscherhöfe Büttgen 1991 e.V.</t>
  </si>
  <si>
    <t>PF Kaarst-Tilmeshof e.V.</t>
  </si>
  <si>
    <t>RF Gut Mankartzhof e.V.</t>
  </si>
  <si>
    <t>Fahrsportfreunde Neuss 1995 e.V.</t>
  </si>
  <si>
    <t>RV Joistenhof Barrenstein e.V.</t>
  </si>
  <si>
    <t>ARV Büttgen e.V.</t>
  </si>
  <si>
    <t>RFV Reitercorps Kleinenbroich e.V.</t>
  </si>
  <si>
    <t>RV St. Martinus Zons e.V.</t>
  </si>
  <si>
    <t>RV Am Grenzhof e.V.</t>
  </si>
  <si>
    <t>PSV Haus Vogelsang e.V.</t>
  </si>
  <si>
    <t>Pferdesport und Reitherapie Ziegelhof e.V.</t>
  </si>
  <si>
    <t>Verein des KPSV Neuss:</t>
  </si>
  <si>
    <t>Verein/ Mannschaft:</t>
  </si>
  <si>
    <t>Verein Teilnehmer, die nicht dem KPSV Neuss angehören:</t>
  </si>
  <si>
    <t>Bei mehreren Mannschaften eines Vereins: Nummerierung</t>
  </si>
  <si>
    <t>Mit der Abgabe der Nennung erklärt der  Mannschaftsführer, dass alle Mannschaftsteilnehmer die vorgenannten Kriterien erfüllen.</t>
  </si>
  <si>
    <r>
      <t xml:space="preserve">Teilnahmeberechtigt sind nur aktive Pferdesportler. Diejenigen Schwimmer und Läufer, die </t>
    </r>
    <r>
      <rPr>
        <b/>
        <sz val="10"/>
        <color theme="1"/>
        <rFont val="Calibri"/>
        <family val="2"/>
        <scheme val="minor"/>
      </rPr>
      <t>nicht</t>
    </r>
    <r>
      <rPr>
        <sz val="10"/>
        <color theme="1"/>
        <rFont val="Calibri"/>
        <family val="2"/>
        <scheme val="minor"/>
      </rPr>
      <t xml:space="preserve"> im Besitz einer Jahresturnierlizenz oder einer Schnupperlizenz sind, benötigen eine Bestätigung des Vereins über ihre Mitgliedschaft sowie ihr aktives Ausüben des Pferdesports. Als Nachweis dessen wird ein Videonachweis (z.B. Handyvideo) verlangt, auf dem der Reiter zu erkennen ist. Diejenigen, die im Besitz eines Reitabzeichens oder einer Schnupperlizenz sind, legen diese vor.</t>
    </r>
  </si>
  <si>
    <r>
      <t xml:space="preserve">Teilnehmer, die in der Mannschafts- </t>
    </r>
    <r>
      <rPr>
        <b/>
        <sz val="10"/>
        <color theme="1"/>
        <rFont val="Calibri"/>
        <family val="2"/>
        <scheme val="minor"/>
      </rPr>
      <t xml:space="preserve">und </t>
    </r>
    <r>
      <rPr>
        <sz val="10"/>
        <color theme="1"/>
        <rFont val="Calibri"/>
        <family val="2"/>
        <scheme val="minor"/>
      </rPr>
      <t>der Einzelwertung starten, brauchen</t>
    </r>
    <r>
      <rPr>
        <b/>
        <sz val="10"/>
        <color theme="1"/>
        <rFont val="Calibri"/>
        <family val="2"/>
        <scheme val="minor"/>
      </rPr>
      <t xml:space="preserve"> kein </t>
    </r>
    <r>
      <rPr>
        <sz val="10"/>
        <color theme="1"/>
        <rFont val="Calibri"/>
        <family val="2"/>
        <scheme val="minor"/>
      </rPr>
      <t>gesondertes Nennungsformular für die Einzelwertung abzugeben. Diese Teilnehmer wählen die entsprechende Einzelwertung auf diesem Mannschaftsformular aus!</t>
    </r>
  </si>
  <si>
    <t>Hinweis für Teilnehmer, die auch an der Einzelwertung teilnehmen:</t>
  </si>
  <si>
    <r>
      <t xml:space="preserve">bis zum </t>
    </r>
    <r>
      <rPr>
        <b/>
        <sz val="12"/>
        <color theme="1"/>
        <rFont val="Calibri"/>
        <family val="2"/>
        <scheme val="minor"/>
      </rPr>
      <t>08. März 2019</t>
    </r>
    <r>
      <rPr>
        <sz val="10"/>
        <color theme="1"/>
        <rFont val="Calibri"/>
        <family val="2"/>
        <scheme val="minor"/>
      </rPr>
      <t xml:space="preserve"> auf folgendes Konto:</t>
    </r>
  </si>
  <si>
    <t>Deutsche Bank, IBAN: DE03 3007 0024 0372 8292 00</t>
  </si>
  <si>
    <t>Jutta Soliman</t>
  </si>
  <si>
    <t>Nennungsschluß ist der 08. März 2019</t>
  </si>
  <si>
    <t>Alle Nennungen bitte bis zum 08.März 2019 per Mail an: jutta.soliman@isr-school.de</t>
  </si>
  <si>
    <t>PSV Klitzenhof e.V.</t>
  </si>
  <si>
    <t>Reitgemeinschaft Voßhütte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</si>
</sst>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rgb="FFFF0000"/>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Font="1"/>
    <xf numFmtId="0" fontId="2" fillId="0" borderId="0" xfId="0" applyFont="1" applyAlignment="1">
      <alignment vertical="top" wrapText="1"/>
    </xf>
    <xf numFmtId="0" fontId="3" fillId="2" borderId="1" xfId="0" applyFont="1" applyFill="1" applyBorder="1" applyAlignment="1" applyProtection="1">
      <alignment horizontal="left" vertical="center" wrapText="1"/>
      <protection locked="0"/>
    </xf>
    <xf numFmtId="0" fontId="1" fillId="0" borderId="0" xfId="0" applyFont="1" applyBorder="1"/>
    <xf numFmtId="0" fontId="0" fillId="0" borderId="0" xfId="0" applyBorder="1"/>
    <xf numFmtId="0" fontId="4" fillId="0" borderId="0" xfId="0" applyFont="1" applyAlignment="1"/>
    <xf numFmtId="0" fontId="5" fillId="0" borderId="0" xfId="0" applyFont="1" applyAlignment="1"/>
    <xf numFmtId="0" fontId="5" fillId="0" borderId="0" xfId="0" applyFont="1" applyBorder="1" applyAlignment="1"/>
    <xf numFmtId="0" fontId="3" fillId="2" borderId="0" xfId="0" applyFont="1" applyFill="1" applyProtection="1"/>
    <xf numFmtId="0" fontId="2" fillId="0" borderId="0" xfId="0" applyFont="1" applyAlignment="1" applyProtection="1">
      <alignment vertical="top" wrapText="1"/>
    </xf>
    <xf numFmtId="0" fontId="3" fillId="0" borderId="0" xfId="0" applyFont="1" applyProtection="1"/>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0" xfId="0" applyFont="1" applyFill="1" applyAlignment="1" applyProtection="1">
      <alignment horizontal="left"/>
    </xf>
    <xf numFmtId="0" fontId="3" fillId="2" borderId="0" xfId="0" applyFont="1" applyFill="1" applyAlignment="1" applyProtection="1">
      <alignment horizontal="left" vertical="center" wrapText="1"/>
    </xf>
    <xf numFmtId="0" fontId="3" fillId="2" borderId="0" xfId="0" applyFont="1" applyFill="1" applyAlignment="1" applyProtection="1">
      <alignment vertical="center" wrapText="1"/>
    </xf>
    <xf numFmtId="0" fontId="3" fillId="2" borderId="0" xfId="0" applyFont="1" applyFill="1" applyBorder="1" applyAlignment="1" applyProtection="1">
      <alignment horizontal="center" vertical="center" wrapText="1"/>
    </xf>
    <xf numFmtId="0" fontId="3" fillId="0" borderId="0" xfId="0" applyFont="1" applyAlignment="1" applyProtection="1">
      <alignment wrapText="1"/>
    </xf>
    <xf numFmtId="0" fontId="3" fillId="2" borderId="0" xfId="0" applyFont="1" applyFill="1" applyAlignment="1" applyProtection="1">
      <alignment wrapText="1"/>
    </xf>
    <xf numFmtId="0" fontId="3" fillId="2" borderId="1" xfId="0" applyFont="1" applyFill="1" applyBorder="1" applyAlignment="1" applyProtection="1">
      <alignment wrapText="1"/>
    </xf>
    <xf numFmtId="0" fontId="3" fillId="2" borderId="1" xfId="0" applyFont="1" applyFill="1" applyBorder="1" applyProtection="1"/>
    <xf numFmtId="0" fontId="3" fillId="2" borderId="0" xfId="0" applyFont="1" applyFill="1" applyAlignment="1" applyProtection="1">
      <alignment vertical="center"/>
    </xf>
    <xf numFmtId="0" fontId="2" fillId="2" borderId="0" xfId="0" applyFont="1" applyFill="1" applyBorder="1" applyAlignment="1" applyProtection="1">
      <alignment vertical="center"/>
    </xf>
    <xf numFmtId="0" fontId="2" fillId="2" borderId="0" xfId="0" applyFont="1" applyFill="1" applyAlignment="1" applyProtection="1">
      <alignment vertical="center"/>
    </xf>
    <xf numFmtId="0" fontId="3" fillId="0" borderId="0" xfId="0" applyFont="1" applyFill="1" applyProtection="1"/>
    <xf numFmtId="0" fontId="2" fillId="0" borderId="0" xfId="0" applyFont="1" applyProtection="1"/>
    <xf numFmtId="0" fontId="3" fillId="2" borderId="0" xfId="0" applyFont="1" applyFill="1" applyAlignment="1" applyProtection="1">
      <alignment horizontal="left" vertical="center"/>
    </xf>
    <xf numFmtId="0" fontId="3" fillId="2" borderId="10"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wrapText="1"/>
    </xf>
    <xf numFmtId="164" fontId="6" fillId="2" borderId="0" xfId="0" applyNumberFormat="1" applyFont="1" applyFill="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1" xfId="0" applyFont="1" applyFill="1" applyBorder="1" applyAlignment="1" applyProtection="1">
      <alignment horizontal="left"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0" xfId="0" applyFont="1" applyFill="1" applyAlignment="1" applyProtection="1">
      <alignment horizontal="left"/>
    </xf>
    <xf numFmtId="0" fontId="3" fillId="2" borderId="11" xfId="0" applyFont="1" applyFill="1" applyBorder="1" applyAlignment="1" applyProtection="1">
      <alignment horizontal="left" vertical="center" wrapText="1"/>
      <protection locked="0"/>
    </xf>
    <xf numFmtId="0" fontId="0" fillId="2" borderId="11"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3" fillId="2" borderId="10" xfId="0" applyFont="1" applyFill="1" applyBorder="1" applyAlignment="1" applyProtection="1">
      <alignment wrapText="1"/>
    </xf>
    <xf numFmtId="0" fontId="3" fillId="2" borderId="12" xfId="0" applyFont="1" applyFill="1" applyBorder="1" applyAlignment="1" applyProtection="1">
      <alignment wrapText="1"/>
    </xf>
    <xf numFmtId="49" fontId="3" fillId="2" borderId="10" xfId="0" applyNumberFormat="1" applyFont="1" applyFill="1" applyBorder="1" applyAlignment="1" applyProtection="1">
      <alignment horizontal="left" vertical="center" wrapText="1"/>
      <protection locked="0"/>
    </xf>
    <xf numFmtId="49" fontId="3" fillId="2" borderId="12" xfId="0" applyNumberFormat="1"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wrapText="1"/>
    </xf>
    <xf numFmtId="0" fontId="3" fillId="2" borderId="12" xfId="0" applyFont="1" applyFill="1" applyBorder="1" applyAlignment="1" applyProtection="1">
      <alignment horizontal="left" wrapText="1"/>
    </xf>
    <xf numFmtId="0" fontId="4" fillId="0" borderId="0" xfId="0" applyFont="1"/>
    <xf numFmtId="0" fontId="5" fillId="0" borderId="0" xfId="0" applyFont="1"/>
    <xf numFmtId="0" fontId="7" fillId="0" borderId="0" xfId="0" applyFont="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zoomScaleNormal="100" workbookViewId="0">
      <selection activeCell="C6" sqref="C6:E6"/>
    </sheetView>
  </sheetViews>
  <sheetFormatPr baseColWidth="10" defaultRowHeight="12.75" x14ac:dyDescent="0.2"/>
  <cols>
    <col min="1" max="1" width="3.140625" style="12" customWidth="1"/>
    <col min="2" max="2" width="25.42578125" style="12" customWidth="1"/>
    <col min="3" max="4" width="7.42578125" style="12" customWidth="1"/>
    <col min="5" max="5" width="13.5703125" style="12" customWidth="1"/>
    <col min="6" max="6" width="4.7109375" style="12" customWidth="1"/>
    <col min="7" max="7" width="7" style="12" customWidth="1"/>
    <col min="8" max="8" width="10" style="12" customWidth="1"/>
    <col min="9" max="9" width="20.85546875" style="12" customWidth="1"/>
    <col min="10" max="10" width="4.7109375" style="12" customWidth="1"/>
    <col min="11" max="11" width="25.42578125" style="12" customWidth="1"/>
    <col min="12" max="28" width="7.5703125" style="12" customWidth="1"/>
    <col min="29" max="16384" width="11.42578125" style="12"/>
  </cols>
  <sheetData>
    <row r="1" spans="1:28" ht="13.5" customHeight="1" x14ac:dyDescent="0.2">
      <c r="A1" s="10"/>
      <c r="B1" s="10"/>
      <c r="C1" s="10"/>
      <c r="D1" s="10"/>
      <c r="E1" s="10"/>
      <c r="F1" s="10"/>
      <c r="G1" s="49" t="s">
        <v>94</v>
      </c>
      <c r="H1" s="50"/>
      <c r="I1" s="50"/>
      <c r="J1" s="50"/>
      <c r="K1" s="51"/>
      <c r="L1" s="11"/>
      <c r="M1" s="11"/>
      <c r="N1" s="11"/>
      <c r="O1" s="11"/>
      <c r="P1" s="11"/>
      <c r="Q1" s="11"/>
      <c r="R1" s="11"/>
      <c r="S1" s="11"/>
      <c r="T1" s="11"/>
      <c r="U1" s="11"/>
      <c r="V1" s="11"/>
      <c r="W1" s="11"/>
      <c r="X1" s="11"/>
      <c r="Y1" s="11"/>
      <c r="Z1" s="11"/>
      <c r="AA1" s="11"/>
      <c r="AB1" s="11"/>
    </row>
    <row r="2" spans="1:28" ht="25.5" customHeight="1" x14ac:dyDescent="0.2">
      <c r="A2" s="28" t="s">
        <v>35</v>
      </c>
      <c r="B2" s="28"/>
      <c r="C2" s="29" t="s">
        <v>17</v>
      </c>
      <c r="D2" s="30"/>
      <c r="E2" s="31"/>
      <c r="F2" s="13"/>
      <c r="G2" s="34" t="s">
        <v>93</v>
      </c>
      <c r="H2" s="35"/>
      <c r="I2" s="35"/>
      <c r="J2" s="35"/>
      <c r="K2" s="36"/>
    </row>
    <row r="3" spans="1:28" x14ac:dyDescent="0.2">
      <c r="A3" s="10"/>
      <c r="B3" s="10"/>
      <c r="C3" s="10"/>
      <c r="D3" s="10"/>
      <c r="E3" s="10"/>
      <c r="F3" s="10"/>
      <c r="G3" s="37"/>
      <c r="H3" s="38"/>
      <c r="I3" s="38"/>
      <c r="J3" s="38"/>
      <c r="K3" s="39"/>
    </row>
    <row r="4" spans="1:28" x14ac:dyDescent="0.2">
      <c r="A4" s="10"/>
      <c r="B4" s="10"/>
      <c r="C4" s="10"/>
      <c r="D4" s="10"/>
      <c r="E4" s="10"/>
      <c r="F4" s="10"/>
      <c r="G4" s="10"/>
      <c r="H4" s="14"/>
      <c r="I4" s="14"/>
      <c r="J4" s="14"/>
      <c r="K4" s="14"/>
    </row>
    <row r="5" spans="1:28" ht="25.5" customHeight="1" x14ac:dyDescent="0.2">
      <c r="A5" s="10"/>
      <c r="B5" s="10"/>
      <c r="C5" s="52" t="s">
        <v>87</v>
      </c>
      <c r="D5" s="52"/>
      <c r="E5" s="52"/>
      <c r="F5" s="15"/>
      <c r="G5" s="47" t="s">
        <v>89</v>
      </c>
      <c r="H5" s="47"/>
      <c r="I5" s="47"/>
      <c r="J5" s="16"/>
      <c r="K5" s="16" t="s">
        <v>90</v>
      </c>
    </row>
    <row r="6" spans="1:28" s="19" customFormat="1" ht="25.5" customHeight="1" x14ac:dyDescent="0.25">
      <c r="A6" s="17"/>
      <c r="B6" s="17" t="s">
        <v>88</v>
      </c>
      <c r="C6" s="42" t="s">
        <v>17</v>
      </c>
      <c r="D6" s="53"/>
      <c r="E6" s="43"/>
      <c r="F6" s="14"/>
      <c r="G6" s="42"/>
      <c r="H6" s="54"/>
      <c r="I6" s="55"/>
      <c r="J6" s="18"/>
      <c r="K6" s="4"/>
    </row>
    <row r="7" spans="1:28" x14ac:dyDescent="0.2">
      <c r="A7" s="10"/>
      <c r="B7" s="10"/>
      <c r="C7" s="10"/>
      <c r="D7" s="10"/>
      <c r="E7" s="10"/>
      <c r="F7" s="10"/>
      <c r="G7" s="10"/>
      <c r="H7" s="10"/>
      <c r="I7" s="10"/>
      <c r="J7" s="10"/>
      <c r="K7" s="10"/>
    </row>
    <row r="8" spans="1:28" s="19" customFormat="1" ht="38.25" customHeight="1" x14ac:dyDescent="0.2">
      <c r="A8" s="20"/>
      <c r="B8" s="21" t="s">
        <v>31</v>
      </c>
      <c r="C8" s="21" t="s">
        <v>34</v>
      </c>
      <c r="D8" s="21" t="s">
        <v>3</v>
      </c>
      <c r="E8" s="56" t="s">
        <v>15</v>
      </c>
      <c r="F8" s="57"/>
      <c r="G8" s="40" t="s">
        <v>21</v>
      </c>
      <c r="H8" s="40"/>
      <c r="I8" s="60" t="s">
        <v>32</v>
      </c>
      <c r="J8" s="61"/>
      <c r="K8" s="21" t="s">
        <v>33</v>
      </c>
    </row>
    <row r="9" spans="1:28" ht="25.5" customHeight="1" x14ac:dyDescent="0.2">
      <c r="A9" s="22" t="s">
        <v>27</v>
      </c>
      <c r="B9" s="4"/>
      <c r="C9" s="4" t="s">
        <v>17</v>
      </c>
      <c r="D9" s="4" t="s">
        <v>17</v>
      </c>
      <c r="E9" s="58" t="s">
        <v>17</v>
      </c>
      <c r="F9" s="59"/>
      <c r="G9" s="41" t="s">
        <v>17</v>
      </c>
      <c r="H9" s="41"/>
      <c r="I9" s="42"/>
      <c r="J9" s="43"/>
      <c r="K9" s="4"/>
    </row>
    <row r="10" spans="1:28" ht="25.5" customHeight="1" x14ac:dyDescent="0.2">
      <c r="A10" s="22" t="s">
        <v>28</v>
      </c>
      <c r="B10" s="4"/>
      <c r="C10" s="4" t="s">
        <v>17</v>
      </c>
      <c r="D10" s="4" t="s">
        <v>17</v>
      </c>
      <c r="E10" s="58" t="s">
        <v>17</v>
      </c>
      <c r="F10" s="59"/>
      <c r="G10" s="41" t="s">
        <v>17</v>
      </c>
      <c r="H10" s="41"/>
      <c r="I10" s="42"/>
      <c r="J10" s="43"/>
      <c r="K10" s="4"/>
    </row>
    <row r="11" spans="1:28" ht="25.5" customHeight="1" x14ac:dyDescent="0.2">
      <c r="A11" s="22" t="s">
        <v>29</v>
      </c>
      <c r="B11" s="4"/>
      <c r="C11" s="4" t="s">
        <v>17</v>
      </c>
      <c r="D11" s="4" t="s">
        <v>17</v>
      </c>
      <c r="E11" s="58" t="s">
        <v>17</v>
      </c>
      <c r="F11" s="59"/>
      <c r="G11" s="41" t="s">
        <v>17</v>
      </c>
      <c r="H11" s="41"/>
      <c r="I11" s="42"/>
      <c r="J11" s="43"/>
      <c r="K11" s="4"/>
    </row>
    <row r="12" spans="1:28" ht="25.5" customHeight="1" x14ac:dyDescent="0.2">
      <c r="A12" s="22" t="s">
        <v>30</v>
      </c>
      <c r="B12" s="4"/>
      <c r="C12" s="4" t="s">
        <v>17</v>
      </c>
      <c r="D12" s="4" t="s">
        <v>17</v>
      </c>
      <c r="E12" s="58" t="s">
        <v>17</v>
      </c>
      <c r="F12" s="59"/>
      <c r="G12" s="41" t="s">
        <v>17</v>
      </c>
      <c r="H12" s="41"/>
      <c r="I12" s="42"/>
      <c r="J12" s="43"/>
      <c r="K12" s="4"/>
    </row>
    <row r="13" spans="1:28" x14ac:dyDescent="0.2">
      <c r="A13" s="10"/>
      <c r="B13" s="10"/>
      <c r="C13" s="10"/>
      <c r="D13" s="10"/>
      <c r="E13" s="10"/>
      <c r="F13" s="10"/>
      <c r="G13" s="10"/>
      <c r="H13" s="10"/>
      <c r="I13" s="10"/>
      <c r="J13" s="10"/>
      <c r="K13" s="10"/>
    </row>
    <row r="14" spans="1:28" ht="25.5" customHeight="1" x14ac:dyDescent="0.2">
      <c r="A14" s="10"/>
      <c r="B14" s="23" t="s">
        <v>43</v>
      </c>
      <c r="C14" s="48"/>
      <c r="D14" s="48"/>
      <c r="E14" s="48"/>
      <c r="F14" s="13"/>
      <c r="G14" s="44" t="s">
        <v>92</v>
      </c>
      <c r="H14" s="45"/>
      <c r="I14" s="45"/>
      <c r="J14" s="45"/>
      <c r="K14" s="46"/>
    </row>
    <row r="15" spans="1:28" ht="25.5" customHeight="1" x14ac:dyDescent="0.2">
      <c r="A15" s="10"/>
      <c r="B15" s="23" t="s">
        <v>45</v>
      </c>
      <c r="C15" s="48"/>
      <c r="D15" s="48"/>
      <c r="E15" s="48"/>
      <c r="F15" s="13"/>
      <c r="G15" s="34"/>
      <c r="H15" s="35"/>
      <c r="I15" s="35"/>
      <c r="J15" s="35"/>
      <c r="K15" s="36"/>
    </row>
    <row r="16" spans="1:28" ht="25.5" customHeight="1" x14ac:dyDescent="0.2">
      <c r="A16" s="10"/>
      <c r="B16" s="23" t="s">
        <v>44</v>
      </c>
      <c r="C16" s="48"/>
      <c r="D16" s="48"/>
      <c r="E16" s="48"/>
      <c r="F16" s="13"/>
      <c r="G16" s="34"/>
      <c r="H16" s="35"/>
      <c r="I16" s="35"/>
      <c r="J16" s="35"/>
      <c r="K16" s="36"/>
    </row>
    <row r="17" spans="1:11" ht="25.5" customHeight="1" x14ac:dyDescent="0.2">
      <c r="A17" s="10"/>
      <c r="B17" s="23"/>
      <c r="C17" s="13"/>
      <c r="D17" s="13"/>
      <c r="E17" s="13"/>
      <c r="F17" s="13"/>
      <c r="G17" s="37" t="s">
        <v>91</v>
      </c>
      <c r="H17" s="38"/>
      <c r="I17" s="38"/>
      <c r="J17" s="38"/>
      <c r="K17" s="39"/>
    </row>
    <row r="18" spans="1:11" x14ac:dyDescent="0.2">
      <c r="A18" s="10"/>
      <c r="B18" s="10"/>
      <c r="C18" s="10"/>
      <c r="D18" s="10"/>
      <c r="E18" s="10"/>
      <c r="F18" s="10"/>
      <c r="G18" s="10"/>
      <c r="H18" s="10"/>
      <c r="I18" s="10"/>
      <c r="J18" s="10"/>
      <c r="K18" s="10"/>
    </row>
    <row r="19" spans="1:11" ht="25.5" customHeight="1" x14ac:dyDescent="0.2">
      <c r="A19" s="23" t="s">
        <v>42</v>
      </c>
      <c r="C19" s="33">
        <f>20+IF(C6&lt;&gt;"",IF(OR(E9="WB C: Einzelwertung kleine Tour",E9="WB D: Einzelwertung große Tour"),10,0)+IF(OR(E10="WB C: Einzelwertung kleine Tour",E10="WB D: Einzelwertung große Tour"),10,0)+IF(OR(E11="WB C: Einzelwertung kleine Tour",E11="WB D: Einzelwertung große Tour"),10,0)+IF(OR(E12="WB C: Einzelwertung kleine Tour",E12="WB D: Einzelwertung große Tour"),10,0),IF(OR(E9="WB C: Einzelwertung kleine Tour",E9="WB D: Einzelwertung große Tour"),10,0)+IF(OR(E10="WB C: Einzelwertung kleine Tour",E10="WB D: Einzelwertung große Tour"),10,0)+IF(OR(E11="WB C: Einzelwertung kleine Tour",E11="WB D: Einzelwertung große Tour"),10,0)+IF(OR(E12="WB C: Einzelwertung kleine Tour",E12="WB D: Einzelwertung große Tour"),10,0))</f>
        <v>20</v>
      </c>
      <c r="D19" s="33"/>
      <c r="E19" s="23" t="s">
        <v>46</v>
      </c>
      <c r="F19" s="23"/>
      <c r="G19" s="23"/>
      <c r="I19" s="32" t="str">
        <f>CONCATENATE("Nenngeld Vierkampf 2019 ",C6,G6," ",K6)</f>
        <v xml:space="preserve">Nenngeld Vierkampf 2019 bitte wählen! </v>
      </c>
      <c r="J19" s="32"/>
      <c r="K19" s="32"/>
    </row>
    <row r="20" spans="1:11" ht="12.75" customHeight="1" x14ac:dyDescent="0.2">
      <c r="A20" s="23" t="s">
        <v>95</v>
      </c>
      <c r="B20" s="10"/>
      <c r="C20" s="10"/>
      <c r="D20" s="10"/>
      <c r="E20" s="27" t="s">
        <v>96</v>
      </c>
      <c r="F20" s="10"/>
      <c r="G20" s="10"/>
      <c r="H20" s="10"/>
      <c r="I20" s="10"/>
      <c r="J20" s="24" t="s">
        <v>97</v>
      </c>
      <c r="K20" s="25"/>
    </row>
    <row r="21" spans="1:11" x14ac:dyDescent="0.2">
      <c r="A21" s="23" t="s">
        <v>98</v>
      </c>
      <c r="C21" s="23"/>
      <c r="D21" s="27" t="s">
        <v>99</v>
      </c>
      <c r="E21" s="27"/>
      <c r="F21" s="25"/>
      <c r="G21" s="25"/>
      <c r="H21" s="27"/>
      <c r="I21" s="25"/>
      <c r="J21" s="23"/>
      <c r="K21" s="10"/>
    </row>
    <row r="22" spans="1:11" x14ac:dyDescent="0.2">
      <c r="A22" s="10"/>
      <c r="B22" s="10"/>
      <c r="C22" s="10"/>
      <c r="D22" s="10"/>
      <c r="E22" s="10"/>
      <c r="F22" s="10"/>
      <c r="G22" s="10"/>
      <c r="H22" s="10"/>
      <c r="I22" s="10"/>
      <c r="J22" s="10"/>
      <c r="K22" s="10"/>
    </row>
    <row r="23" spans="1:11" x14ac:dyDescent="0.2">
      <c r="A23" s="26"/>
      <c r="B23" s="26"/>
      <c r="C23" s="26"/>
      <c r="D23" s="26"/>
      <c r="E23" s="26"/>
      <c r="F23" s="26"/>
      <c r="G23" s="26"/>
      <c r="H23" s="26"/>
      <c r="I23" s="26"/>
      <c r="J23" s="26"/>
      <c r="K23" s="26"/>
    </row>
    <row r="24" spans="1:11" x14ac:dyDescent="0.2">
      <c r="A24" s="26"/>
      <c r="B24" s="26"/>
      <c r="C24" s="26"/>
      <c r="D24" s="26"/>
      <c r="E24" s="26"/>
      <c r="F24" s="26"/>
      <c r="G24" s="26"/>
      <c r="H24" s="26"/>
      <c r="I24" s="26"/>
      <c r="J24" s="26"/>
      <c r="K24" s="26"/>
    </row>
    <row r="25" spans="1:11" x14ac:dyDescent="0.2">
      <c r="A25" s="26"/>
      <c r="B25" s="26"/>
      <c r="C25" s="26"/>
      <c r="D25" s="26"/>
      <c r="E25" s="26"/>
      <c r="F25" s="26"/>
      <c r="G25" s="26"/>
      <c r="H25" s="26"/>
      <c r="I25" s="26"/>
      <c r="J25" s="26"/>
      <c r="K25" s="26"/>
    </row>
    <row r="26" spans="1:11" x14ac:dyDescent="0.2">
      <c r="A26" s="26"/>
      <c r="B26" s="26"/>
      <c r="C26" s="26"/>
      <c r="D26" s="26"/>
      <c r="E26" s="26"/>
      <c r="F26" s="26"/>
      <c r="G26" s="26"/>
      <c r="H26" s="26"/>
      <c r="I26" s="26"/>
      <c r="J26" s="26"/>
      <c r="K26" s="26"/>
    </row>
    <row r="27" spans="1:11" x14ac:dyDescent="0.2">
      <c r="A27" s="26"/>
      <c r="B27" s="26"/>
      <c r="C27" s="26"/>
      <c r="D27" s="26"/>
      <c r="E27" s="26"/>
      <c r="F27" s="26"/>
      <c r="G27" s="26"/>
      <c r="H27" s="26"/>
      <c r="I27" s="26"/>
      <c r="J27" s="26"/>
      <c r="K27" s="26"/>
    </row>
    <row r="28" spans="1:11" x14ac:dyDescent="0.2">
      <c r="A28" s="26"/>
      <c r="B28" s="26"/>
      <c r="C28" s="26"/>
      <c r="D28" s="26"/>
      <c r="E28" s="26"/>
      <c r="F28" s="26"/>
      <c r="G28" s="26"/>
      <c r="H28" s="26"/>
      <c r="I28" s="26"/>
      <c r="J28" s="26"/>
      <c r="K28" s="26"/>
    </row>
    <row r="29" spans="1:11" x14ac:dyDescent="0.2">
      <c r="A29" s="26"/>
      <c r="B29" s="26"/>
      <c r="C29" s="26"/>
      <c r="D29" s="26"/>
      <c r="E29" s="26"/>
      <c r="F29" s="26"/>
      <c r="G29" s="26"/>
      <c r="H29" s="26"/>
      <c r="I29" s="26"/>
      <c r="J29" s="26"/>
      <c r="K29" s="26"/>
    </row>
  </sheetData>
  <sheetProtection algorithmName="SHA-512" hashValue="9Jo3chRQKpd3HvgRtX8QnzIEmKl7Iolu663K5PB6YD4YRuEzOWFbi6kD8GebXz2xc3rHQxDoc8UmFBITOng+3A==" saltValue="bsLWKn14tHpS3dzkhz9ijQ==" spinCount="100000" sheet="1" formatCells="0" formatColumns="0" formatRows="0" insertColumns="0" insertRows="0" insertHyperlinks="0" deleteColumns="0" deleteRows="0" sort="0" autoFilter="0" pivotTables="0"/>
  <mergeCells count="30">
    <mergeCell ref="G17:K17"/>
    <mergeCell ref="G1:K1"/>
    <mergeCell ref="C5:E5"/>
    <mergeCell ref="C6:E6"/>
    <mergeCell ref="G6:I6"/>
    <mergeCell ref="E8:F8"/>
    <mergeCell ref="E9:F9"/>
    <mergeCell ref="E10:F10"/>
    <mergeCell ref="E11:F11"/>
    <mergeCell ref="E12:F12"/>
    <mergeCell ref="I8:J8"/>
    <mergeCell ref="I9:J9"/>
    <mergeCell ref="I10:J10"/>
    <mergeCell ref="I11:J11"/>
    <mergeCell ref="A2:B2"/>
    <mergeCell ref="C2:E2"/>
    <mergeCell ref="I19:K19"/>
    <mergeCell ref="C19:D19"/>
    <mergeCell ref="G2:K3"/>
    <mergeCell ref="G8:H8"/>
    <mergeCell ref="G9:H9"/>
    <mergeCell ref="G10:H10"/>
    <mergeCell ref="G11:H11"/>
    <mergeCell ref="I12:J12"/>
    <mergeCell ref="G14:K16"/>
    <mergeCell ref="G5:I5"/>
    <mergeCell ref="C14:E14"/>
    <mergeCell ref="C15:E15"/>
    <mergeCell ref="C16:E16"/>
    <mergeCell ref="G12:H12"/>
  </mergeCells>
  <dataValidations count="6">
    <dataValidation type="list" showInputMessage="1" showErrorMessage="1" errorTitle="Auswahl Geschlecht" error="Bitte wählen Sie ein Element aus der Liste aus!" sqref="C9:C12" xr:uid="{00000000-0002-0000-0000-000000000000}">
      <formula1>Geschlecht</formula1>
    </dataValidation>
    <dataValidation type="list" showInputMessage="1" showErrorMessage="1" error="Bitte wählen Sie ein Element aus!" sqref="C2:F2" xr:uid="{00000000-0002-0000-0000-000001000000}">
      <formula1>WB_Mannschaft</formula1>
    </dataValidation>
    <dataValidation type="list" showInputMessage="1" showErrorMessage="1" errorTitle="Auswahl Jahrgang" error="Bitte wählen Sie ein Element aus der Liste aus!" sqref="D9:D12" xr:uid="{00000000-0002-0000-0000-000002000000}">
      <formula1>Jahrgang</formula1>
    </dataValidation>
    <dataValidation type="list" showInputMessage="1" showErrorMessage="1" errorTitle="Einzelwertung?" error="Bitte wählen Sie ein Element aus der Liste aus!" sqref="E9:F12" xr:uid="{00000000-0002-0000-0000-000003000000}">
      <formula1>Einzelwertung</formula1>
    </dataValidation>
    <dataValidation type="list" showInputMessage="1" showErrorMessage="1" errorTitle="Auswahl der Mannschaftsdisziplin" error="Bitte wählen Sie ein Element aus der Liste aus!" sqref="G9:H12" xr:uid="{00000000-0002-0000-0000-000004000000}">
      <formula1>Disziplin_Mannschaft</formula1>
    </dataValidation>
    <dataValidation type="list" allowBlank="1" showInputMessage="1" showErrorMessage="1" errorTitle="Auswahl Vereine KPSV Neuss" error="In diesem Feld können nur Vereine aus dem KPSV Neuss ausgewählt werden (Dropdown-Menü). Teilnehmer von Vereinen außerhalb des KPSV Neuss tragen ihren Vereinsnamen im Feld rechts hiervon ein." sqref="C6:F6" xr:uid="{00000000-0002-0000-0000-000005000000}">
      <formula1>Vereine_KPSV_NE</formula1>
    </dataValidation>
  </dataValidations>
  <printOptions horizontalCentered="1"/>
  <pageMargins left="0.62992125984251968" right="0.62992125984251968" top="1.5354330708661419" bottom="0.55118110236220474" header="0.70866141732283472" footer="0.31496062992125984"/>
  <pageSetup paperSize="9" orientation="landscape" verticalDpi="0" r:id="rId1"/>
  <headerFooter>
    <oddHeader>&amp;L&amp;G&amp;C&amp;20Mannschafts-Vierkampf 2019
und Einzelvierkampf&amp;R&amp;14&amp;KFF0000
&amp;"-,Fett"&amp;16Nennungsformular Mannschaft</oddHeader>
    <oddFooter>&amp;CNennungsformular Mannschaft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2"/>
  <sheetViews>
    <sheetView workbookViewId="0">
      <selection activeCell="G10" sqref="G10"/>
    </sheetView>
  </sheetViews>
  <sheetFormatPr baseColWidth="10" defaultRowHeight="15" x14ac:dyDescent="0.25"/>
  <cols>
    <col min="1" max="2" width="13" bestFit="1" customWidth="1"/>
    <col min="3" max="3" width="30.140625" bestFit="1" customWidth="1"/>
    <col min="4" max="4" width="18.42578125" bestFit="1" customWidth="1"/>
    <col min="5" max="5" width="27.85546875" bestFit="1" customWidth="1"/>
    <col min="6" max="6" width="42.85546875" style="8" bestFit="1" customWidth="1"/>
    <col min="8" max="8" width="42.85546875" style="63" bestFit="1" customWidth="1"/>
    <col min="9" max="10" width="11.42578125" style="6"/>
  </cols>
  <sheetData>
    <row r="1" spans="1:10" s="1" customFormat="1" x14ac:dyDescent="0.25">
      <c r="A1" s="1" t="s">
        <v>2</v>
      </c>
      <c r="B1" s="1" t="s">
        <v>12</v>
      </c>
      <c r="C1" s="1" t="s">
        <v>18</v>
      </c>
      <c r="D1" s="1" t="s">
        <v>22</v>
      </c>
      <c r="E1" s="1" t="s">
        <v>36</v>
      </c>
      <c r="F1" s="7" t="s">
        <v>47</v>
      </c>
      <c r="H1" s="62" t="s">
        <v>47</v>
      </c>
      <c r="I1" s="5"/>
      <c r="J1" s="5"/>
    </row>
    <row r="2" spans="1:10" x14ac:dyDescent="0.25">
      <c r="A2" s="2" t="s">
        <v>17</v>
      </c>
      <c r="B2" s="2" t="s">
        <v>17</v>
      </c>
      <c r="C2" s="2" t="s">
        <v>17</v>
      </c>
      <c r="D2" s="2" t="s">
        <v>17</v>
      </c>
      <c r="E2" s="2" t="s">
        <v>17</v>
      </c>
      <c r="F2" s="2" t="s">
        <v>17</v>
      </c>
      <c r="H2" t="s">
        <v>17</v>
      </c>
    </row>
    <row r="3" spans="1:10" x14ac:dyDescent="0.25">
      <c r="A3" t="s">
        <v>13</v>
      </c>
      <c r="B3" s="2">
        <v>2019</v>
      </c>
      <c r="C3" t="s">
        <v>16</v>
      </c>
      <c r="D3" t="s">
        <v>23</v>
      </c>
      <c r="E3" t="s">
        <v>6</v>
      </c>
      <c r="F3" s="9" t="s">
        <v>81</v>
      </c>
      <c r="H3" s="63" t="s">
        <v>81</v>
      </c>
    </row>
    <row r="4" spans="1:10" x14ac:dyDescent="0.25">
      <c r="A4" t="s">
        <v>14</v>
      </c>
      <c r="B4" s="2">
        <v>2018</v>
      </c>
      <c r="C4" t="s">
        <v>19</v>
      </c>
      <c r="D4" t="s">
        <v>25</v>
      </c>
      <c r="E4" t="s">
        <v>7</v>
      </c>
      <c r="F4" s="9" t="s">
        <v>79</v>
      </c>
      <c r="H4" s="63" t="s">
        <v>79</v>
      </c>
    </row>
    <row r="5" spans="1:10" x14ac:dyDescent="0.25">
      <c r="B5" s="2">
        <v>2017</v>
      </c>
      <c r="C5" t="s">
        <v>20</v>
      </c>
      <c r="D5" t="s">
        <v>24</v>
      </c>
      <c r="F5" s="9" t="s">
        <v>52</v>
      </c>
      <c r="H5" s="63" t="s">
        <v>52</v>
      </c>
    </row>
    <row r="6" spans="1:10" x14ac:dyDescent="0.25">
      <c r="B6">
        <v>2016</v>
      </c>
      <c r="D6" t="s">
        <v>26</v>
      </c>
      <c r="F6" s="9" t="s">
        <v>71</v>
      </c>
      <c r="H6" s="63" t="s">
        <v>71</v>
      </c>
    </row>
    <row r="7" spans="1:10" x14ac:dyDescent="0.25">
      <c r="B7">
        <v>2015</v>
      </c>
      <c r="F7" s="9" t="s">
        <v>68</v>
      </c>
      <c r="H7" s="63" t="s">
        <v>68</v>
      </c>
    </row>
    <row r="8" spans="1:10" x14ac:dyDescent="0.25">
      <c r="B8">
        <v>2014</v>
      </c>
      <c r="F8" s="9" t="s">
        <v>77</v>
      </c>
      <c r="H8" s="63" t="s">
        <v>77</v>
      </c>
    </row>
    <row r="9" spans="1:10" x14ac:dyDescent="0.25">
      <c r="B9">
        <v>2013</v>
      </c>
      <c r="F9" s="9" t="s">
        <v>65</v>
      </c>
      <c r="H9" s="63" t="s">
        <v>65</v>
      </c>
    </row>
    <row r="10" spans="1:10" x14ac:dyDescent="0.25">
      <c r="B10">
        <v>2012</v>
      </c>
      <c r="F10" t="s">
        <v>100</v>
      </c>
      <c r="H10" s="64" t="s">
        <v>86</v>
      </c>
    </row>
    <row r="11" spans="1:10" x14ac:dyDescent="0.25">
      <c r="B11">
        <v>2011</v>
      </c>
      <c r="F11" s="9" t="s">
        <v>76</v>
      </c>
      <c r="H11" s="64" t="s">
        <v>85</v>
      </c>
    </row>
    <row r="12" spans="1:10" x14ac:dyDescent="0.25">
      <c r="B12">
        <v>2010</v>
      </c>
      <c r="F12" s="9" t="s">
        <v>70</v>
      </c>
      <c r="H12" s="63" t="s">
        <v>100</v>
      </c>
    </row>
    <row r="13" spans="1:10" x14ac:dyDescent="0.25">
      <c r="B13">
        <v>2009</v>
      </c>
      <c r="F13" s="9" t="s">
        <v>101</v>
      </c>
      <c r="H13" s="63" t="s">
        <v>76</v>
      </c>
    </row>
    <row r="14" spans="1:10" x14ac:dyDescent="0.25">
      <c r="B14">
        <v>2008</v>
      </c>
      <c r="F14" s="9" t="s">
        <v>69</v>
      </c>
      <c r="H14" s="63" t="s">
        <v>70</v>
      </c>
    </row>
    <row r="15" spans="1:10" x14ac:dyDescent="0.25">
      <c r="B15">
        <v>2007</v>
      </c>
      <c r="F15" s="9" t="s">
        <v>54</v>
      </c>
      <c r="H15" s="64" t="s">
        <v>101</v>
      </c>
    </row>
    <row r="16" spans="1:10" x14ac:dyDescent="0.25">
      <c r="B16">
        <v>2006</v>
      </c>
      <c r="F16" s="9" t="s">
        <v>78</v>
      </c>
      <c r="H16" s="63" t="s">
        <v>69</v>
      </c>
    </row>
    <row r="17" spans="2:8" x14ac:dyDescent="0.25">
      <c r="B17">
        <v>2005</v>
      </c>
      <c r="F17" s="9" t="s">
        <v>49</v>
      </c>
      <c r="H17" s="63" t="s">
        <v>54</v>
      </c>
    </row>
    <row r="18" spans="2:8" x14ac:dyDescent="0.25">
      <c r="B18">
        <v>2004</v>
      </c>
      <c r="F18" s="9" t="s">
        <v>74</v>
      </c>
      <c r="H18" s="63" t="s">
        <v>78</v>
      </c>
    </row>
    <row r="19" spans="2:8" x14ac:dyDescent="0.25">
      <c r="B19">
        <v>2003</v>
      </c>
      <c r="F19" s="9" t="s">
        <v>55</v>
      </c>
      <c r="H19" s="63" t="s">
        <v>49</v>
      </c>
    </row>
    <row r="20" spans="2:8" x14ac:dyDescent="0.25">
      <c r="B20">
        <v>2002</v>
      </c>
      <c r="F20" s="9" t="s">
        <v>63</v>
      </c>
      <c r="H20" s="63" t="s">
        <v>74</v>
      </c>
    </row>
    <row r="21" spans="2:8" x14ac:dyDescent="0.25">
      <c r="B21">
        <v>2001</v>
      </c>
      <c r="F21" s="9" t="s">
        <v>82</v>
      </c>
      <c r="H21" s="63" t="s">
        <v>55</v>
      </c>
    </row>
    <row r="22" spans="2:8" x14ac:dyDescent="0.25">
      <c r="B22">
        <v>2000</v>
      </c>
      <c r="F22" s="9" t="s">
        <v>48</v>
      </c>
      <c r="H22" s="63" t="s">
        <v>63</v>
      </c>
    </row>
    <row r="23" spans="2:8" x14ac:dyDescent="0.25">
      <c r="B23">
        <v>1999</v>
      </c>
      <c r="F23" t="s">
        <v>51</v>
      </c>
      <c r="H23" s="64" t="s">
        <v>57</v>
      </c>
    </row>
    <row r="24" spans="2:8" x14ac:dyDescent="0.25">
      <c r="B24">
        <v>1998</v>
      </c>
      <c r="F24" s="9" t="s">
        <v>84</v>
      </c>
      <c r="H24" s="63" t="s">
        <v>82</v>
      </c>
    </row>
    <row r="25" spans="2:8" x14ac:dyDescent="0.25">
      <c r="B25">
        <v>1997</v>
      </c>
      <c r="F25" s="9" t="s">
        <v>60</v>
      </c>
      <c r="H25" s="63" t="s">
        <v>48</v>
      </c>
    </row>
    <row r="26" spans="2:8" x14ac:dyDescent="0.25">
      <c r="B26">
        <v>1996</v>
      </c>
      <c r="F26" s="9" t="s">
        <v>59</v>
      </c>
      <c r="H26" s="64" t="s">
        <v>75</v>
      </c>
    </row>
    <row r="27" spans="2:8" x14ac:dyDescent="0.25">
      <c r="B27">
        <v>1995</v>
      </c>
      <c r="F27" s="9" t="s">
        <v>62</v>
      </c>
      <c r="H27" t="s">
        <v>51</v>
      </c>
    </row>
    <row r="28" spans="2:8" x14ac:dyDescent="0.25">
      <c r="B28">
        <v>1994</v>
      </c>
      <c r="F28" s="9" t="s">
        <v>53</v>
      </c>
      <c r="H28" s="63" t="s">
        <v>84</v>
      </c>
    </row>
    <row r="29" spans="2:8" x14ac:dyDescent="0.25">
      <c r="B29">
        <v>1993</v>
      </c>
      <c r="F29" s="9" t="s">
        <v>80</v>
      </c>
      <c r="H29" s="63" t="s">
        <v>60</v>
      </c>
    </row>
    <row r="30" spans="2:8" x14ac:dyDescent="0.25">
      <c r="B30">
        <v>1992</v>
      </c>
      <c r="F30" s="9" t="s">
        <v>64</v>
      </c>
      <c r="H30" s="63" t="s">
        <v>59</v>
      </c>
    </row>
    <row r="31" spans="2:8" x14ac:dyDescent="0.25">
      <c r="B31">
        <v>1991</v>
      </c>
      <c r="F31" s="9" t="s">
        <v>66</v>
      </c>
      <c r="H31" s="63" t="s">
        <v>62</v>
      </c>
    </row>
    <row r="32" spans="2:8" x14ac:dyDescent="0.25">
      <c r="B32">
        <v>1990</v>
      </c>
      <c r="F32" s="9" t="s">
        <v>83</v>
      </c>
      <c r="H32" s="63" t="s">
        <v>53</v>
      </c>
    </row>
    <row r="33" spans="2:8" x14ac:dyDescent="0.25">
      <c r="B33">
        <v>1989</v>
      </c>
      <c r="F33" s="9" t="s">
        <v>56</v>
      </c>
      <c r="H33" s="63" t="s">
        <v>80</v>
      </c>
    </row>
    <row r="34" spans="2:8" x14ac:dyDescent="0.25">
      <c r="B34">
        <v>1988</v>
      </c>
      <c r="F34" s="9" t="s">
        <v>58</v>
      </c>
      <c r="H34" s="63" t="s">
        <v>64</v>
      </c>
    </row>
    <row r="35" spans="2:8" x14ac:dyDescent="0.25">
      <c r="B35">
        <v>1987</v>
      </c>
      <c r="F35" s="9" t="s">
        <v>67</v>
      </c>
      <c r="H35" s="64" t="s">
        <v>61</v>
      </c>
    </row>
    <row r="36" spans="2:8" x14ac:dyDescent="0.25">
      <c r="B36">
        <v>1986</v>
      </c>
      <c r="F36" s="9" t="s">
        <v>50</v>
      </c>
      <c r="H36" s="63" t="s">
        <v>66</v>
      </c>
    </row>
    <row r="37" spans="2:8" x14ac:dyDescent="0.25">
      <c r="B37">
        <v>1985</v>
      </c>
      <c r="F37" s="9" t="s">
        <v>72</v>
      </c>
      <c r="H37" s="63" t="s">
        <v>83</v>
      </c>
    </row>
    <row r="38" spans="2:8" x14ac:dyDescent="0.25">
      <c r="B38">
        <v>1984</v>
      </c>
      <c r="F38" s="9" t="s">
        <v>73</v>
      </c>
      <c r="H38" s="63" t="s">
        <v>56</v>
      </c>
    </row>
    <row r="39" spans="2:8" x14ac:dyDescent="0.25">
      <c r="B39">
        <v>1983</v>
      </c>
      <c r="H39" s="63" t="s">
        <v>58</v>
      </c>
    </row>
    <row r="40" spans="2:8" x14ac:dyDescent="0.25">
      <c r="B40">
        <v>1982</v>
      </c>
      <c r="H40" s="63" t="s">
        <v>67</v>
      </c>
    </row>
    <row r="41" spans="2:8" x14ac:dyDescent="0.25">
      <c r="B41">
        <v>1981</v>
      </c>
      <c r="H41" s="63" t="s">
        <v>50</v>
      </c>
    </row>
    <row r="42" spans="2:8" x14ac:dyDescent="0.25">
      <c r="B42">
        <v>1980</v>
      </c>
      <c r="H42" s="63" t="s">
        <v>72</v>
      </c>
    </row>
    <row r="43" spans="2:8" x14ac:dyDescent="0.25">
      <c r="B43">
        <v>1979</v>
      </c>
      <c r="H43" s="63" t="s">
        <v>73</v>
      </c>
    </row>
    <row r="44" spans="2:8" x14ac:dyDescent="0.25">
      <c r="B44">
        <v>1978</v>
      </c>
    </row>
    <row r="45" spans="2:8" x14ac:dyDescent="0.25">
      <c r="B45">
        <v>1977</v>
      </c>
    </row>
    <row r="46" spans="2:8" x14ac:dyDescent="0.25">
      <c r="B46">
        <v>1976</v>
      </c>
    </row>
    <row r="47" spans="2:8" x14ac:dyDescent="0.25">
      <c r="B47">
        <v>1975</v>
      </c>
    </row>
    <row r="48" spans="2:8" x14ac:dyDescent="0.25">
      <c r="B48">
        <v>1974</v>
      </c>
    </row>
    <row r="49" spans="2:2" x14ac:dyDescent="0.25">
      <c r="B49">
        <v>1973</v>
      </c>
    </row>
    <row r="50" spans="2:2" x14ac:dyDescent="0.25">
      <c r="B50">
        <v>1972</v>
      </c>
    </row>
    <row r="51" spans="2:2" x14ac:dyDescent="0.25">
      <c r="B51">
        <v>1971</v>
      </c>
    </row>
    <row r="52" spans="2:2" x14ac:dyDescent="0.25">
      <c r="B52">
        <v>1970</v>
      </c>
    </row>
    <row r="53" spans="2:2" x14ac:dyDescent="0.25">
      <c r="B53">
        <v>1969</v>
      </c>
    </row>
    <row r="54" spans="2:2" x14ac:dyDescent="0.25">
      <c r="B54">
        <v>1968</v>
      </c>
    </row>
    <row r="55" spans="2:2" x14ac:dyDescent="0.25">
      <c r="B55">
        <v>1967</v>
      </c>
    </row>
    <row r="56" spans="2:2" x14ac:dyDescent="0.25">
      <c r="B56">
        <v>1966</v>
      </c>
    </row>
    <row r="57" spans="2:2" x14ac:dyDescent="0.25">
      <c r="B57">
        <v>1965</v>
      </c>
    </row>
    <row r="58" spans="2:2" x14ac:dyDescent="0.25">
      <c r="B58">
        <v>1964</v>
      </c>
    </row>
    <row r="59" spans="2:2" x14ac:dyDescent="0.25">
      <c r="B59">
        <v>1963</v>
      </c>
    </row>
    <row r="60" spans="2:2" x14ac:dyDescent="0.25">
      <c r="B60">
        <v>1962</v>
      </c>
    </row>
    <row r="61" spans="2:2" x14ac:dyDescent="0.25">
      <c r="B61">
        <v>1961</v>
      </c>
    </row>
    <row r="62" spans="2:2" x14ac:dyDescent="0.25">
      <c r="B62">
        <v>1960</v>
      </c>
    </row>
    <row r="63" spans="2:2" x14ac:dyDescent="0.25">
      <c r="B63">
        <v>1959</v>
      </c>
    </row>
    <row r="64" spans="2:2" x14ac:dyDescent="0.25">
      <c r="B64">
        <v>1958</v>
      </c>
    </row>
    <row r="65" spans="2:2" x14ac:dyDescent="0.25">
      <c r="B65">
        <v>1957</v>
      </c>
    </row>
    <row r="66" spans="2:2" x14ac:dyDescent="0.25">
      <c r="B66">
        <v>1956</v>
      </c>
    </row>
    <row r="67" spans="2:2" x14ac:dyDescent="0.25">
      <c r="B67">
        <v>1955</v>
      </c>
    </row>
    <row r="68" spans="2:2" x14ac:dyDescent="0.25">
      <c r="B68">
        <v>1954</v>
      </c>
    </row>
    <row r="69" spans="2:2" x14ac:dyDescent="0.25">
      <c r="B69">
        <v>1953</v>
      </c>
    </row>
    <row r="70" spans="2:2" x14ac:dyDescent="0.25">
      <c r="B70">
        <v>1952</v>
      </c>
    </row>
    <row r="71" spans="2:2" x14ac:dyDescent="0.25">
      <c r="B71">
        <v>1951</v>
      </c>
    </row>
    <row r="72" spans="2:2" x14ac:dyDescent="0.25">
      <c r="B72">
        <v>1950</v>
      </c>
    </row>
  </sheetData>
  <sheetProtection algorithmName="SHA-512" hashValue="zUhJ7po2a8tlG1p5jZcu/biDrIP1/k2CzSfvMWoItJSjhL9bq0q8JWY1d3sB5c28m9YEYOAJksewo8hCeoF4mA==" saltValue="kG8KgoGjuXZa0cwh4AFpPg==" spinCount="100000" sheet="1" formatCells="0" formatColumns="0" formatRows="0" insertColumns="0" insertRows="0" insertHyperlinks="0" deleteColumns="0" deleteRows="0" sort="0" autoFilter="0" pivotTables="0"/>
  <sortState xmlns:xlrd2="http://schemas.microsoft.com/office/spreadsheetml/2017/richdata2" ref="F2:F68">
    <sortCondition ref="F2:F68"/>
  </sortState>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zoomScaleNormal="100" workbookViewId="0">
      <selection activeCell="D10" sqref="D10"/>
    </sheetView>
  </sheetViews>
  <sheetFormatPr baseColWidth="10" defaultRowHeight="15" x14ac:dyDescent="0.25"/>
  <cols>
    <col min="7" max="7" width="45.28515625" customWidth="1"/>
  </cols>
  <sheetData>
    <row r="1" spans="1:17" ht="51" x14ac:dyDescent="0.25">
      <c r="A1" s="3" t="s">
        <v>0</v>
      </c>
      <c r="B1" s="3" t="s">
        <v>1</v>
      </c>
      <c r="C1" s="3" t="s">
        <v>2</v>
      </c>
      <c r="D1" s="3" t="s">
        <v>3</v>
      </c>
      <c r="E1" s="3" t="s">
        <v>4</v>
      </c>
      <c r="F1" s="3" t="s">
        <v>5</v>
      </c>
      <c r="G1" s="3" t="s">
        <v>37</v>
      </c>
      <c r="H1" s="3" t="s">
        <v>6</v>
      </c>
      <c r="I1" s="3" t="s">
        <v>7</v>
      </c>
      <c r="J1" s="3" t="s">
        <v>8</v>
      </c>
      <c r="K1" s="3" t="s">
        <v>9</v>
      </c>
      <c r="L1" s="3" t="s">
        <v>41</v>
      </c>
      <c r="M1" s="3" t="s">
        <v>40</v>
      </c>
      <c r="N1" s="3" t="s">
        <v>39</v>
      </c>
      <c r="O1" s="3" t="s">
        <v>38</v>
      </c>
      <c r="P1" s="3" t="s">
        <v>10</v>
      </c>
      <c r="Q1" s="3" t="s">
        <v>11</v>
      </c>
    </row>
    <row r="2" spans="1:17" x14ac:dyDescent="0.25">
      <c r="B2" t="str">
        <f>IF('Nennungsformular Mannschaft'!B9&lt;&gt;"",'Nennungsformular Mannschaft'!B9,"")</f>
        <v/>
      </c>
      <c r="C2" t="str">
        <f>'Nennungsformular Mannschaft'!C9</f>
        <v>bitte wählen!</v>
      </c>
      <c r="D2" t="str">
        <f>'Nennungsformular Mannschaft'!D9</f>
        <v>bitte wählen!</v>
      </c>
      <c r="G2" t="str">
        <f>CONCATENATE('Nennungsformular Mannschaft'!C$6,'Nennungsformular Mannschaft'!G$6," ",'Nennungsformular Mannschaft'!K$6)</f>
        <v xml:space="preserve">bitte wählen! </v>
      </c>
      <c r="H2" t="str">
        <f>IF('Nennungsformular Mannschaft'!C$2="WB A: Mannschaft kleine Tour","x","")</f>
        <v/>
      </c>
      <c r="I2" t="str">
        <f>IF('Nennungsformular Mannschaft'!C$2="WB B: Mannschaft große Tour","x","")</f>
        <v/>
      </c>
      <c r="J2" t="str">
        <f>IF('Nennungsformular Mannschaft'!E9="WB C: Einzelwertung kleine Tour","x","")</f>
        <v/>
      </c>
      <c r="K2" t="str">
        <f>IF('Nennungsformular Mannschaft'!E9="WB D: Einzelwertung große Tour","x","")</f>
        <v/>
      </c>
      <c r="L2" t="str">
        <f>IF('Nennungsformular Mannschaft'!G9="Laufen","x","")</f>
        <v/>
      </c>
      <c r="M2" t="str">
        <f>IF('Nennungsformular Mannschaft'!G9="Schwimmen","x","")</f>
        <v/>
      </c>
      <c r="N2" t="str">
        <f>IF('Nennungsformular Mannschaft'!G9="Dressur","x","")</f>
        <v/>
      </c>
      <c r="O2" t="str">
        <f>IF('Nennungsformular Mannschaft'!G9="Springen","x","")</f>
        <v/>
      </c>
      <c r="P2" t="str">
        <f>IF('Nennungsformular Mannschaft'!I9&lt;&gt;"",'Nennungsformular Mannschaft'!I9,"")</f>
        <v/>
      </c>
      <c r="Q2" t="str">
        <f>IF('Nennungsformular Mannschaft'!K9&lt;&gt;"",'Nennungsformular Mannschaft'!K9,"")</f>
        <v/>
      </c>
    </row>
    <row r="3" spans="1:17" x14ac:dyDescent="0.25">
      <c r="B3" t="str">
        <f>IF('Nennungsformular Mannschaft'!B10&lt;&gt;"",'Nennungsformular Mannschaft'!B10,"")</f>
        <v/>
      </c>
      <c r="C3" t="str">
        <f>'Nennungsformular Mannschaft'!C10</f>
        <v>bitte wählen!</v>
      </c>
      <c r="D3" t="str">
        <f>'Nennungsformular Mannschaft'!D10</f>
        <v>bitte wählen!</v>
      </c>
      <c r="G3" t="str">
        <f>CONCATENATE('Nennungsformular Mannschaft'!C$6,'Nennungsformular Mannschaft'!G$6," ",'Nennungsformular Mannschaft'!K$6)</f>
        <v xml:space="preserve">bitte wählen! </v>
      </c>
      <c r="H3" t="str">
        <f>IF('Nennungsformular Mannschaft'!C$2="WB A: Mannschaft kleine Tour","x","")</f>
        <v/>
      </c>
      <c r="I3" t="str">
        <f>IF('Nennungsformular Mannschaft'!C$2="WB B: Mannschaft große Tour","x","")</f>
        <v/>
      </c>
      <c r="J3" t="str">
        <f>IF('Nennungsformular Mannschaft'!E10="WB C: Einzelwertung kleine Tour","x","")</f>
        <v/>
      </c>
      <c r="K3" t="str">
        <f>IF('Nennungsformular Mannschaft'!E10="WB D: Einzelwertung große Tour","x","")</f>
        <v/>
      </c>
      <c r="L3" t="str">
        <f>IF('Nennungsformular Mannschaft'!G10="Laufen","x","")</f>
        <v/>
      </c>
      <c r="M3" t="str">
        <f>IF('Nennungsformular Mannschaft'!G10="Schwimmen","x","")</f>
        <v/>
      </c>
      <c r="N3" t="str">
        <f>IF('Nennungsformular Mannschaft'!G10="Dressur","x","")</f>
        <v/>
      </c>
      <c r="O3" t="str">
        <f>IF('Nennungsformular Mannschaft'!G10="Springen","x","")</f>
        <v/>
      </c>
      <c r="P3" t="str">
        <f>IF('Nennungsformular Mannschaft'!I10&lt;&gt;"",'Nennungsformular Mannschaft'!I10,"")</f>
        <v/>
      </c>
      <c r="Q3" t="str">
        <f>IF('Nennungsformular Mannschaft'!K10&lt;&gt;"",'Nennungsformular Mannschaft'!K10,"")</f>
        <v/>
      </c>
    </row>
    <row r="4" spans="1:17" x14ac:dyDescent="0.25">
      <c r="B4" t="str">
        <f>IF('Nennungsformular Mannschaft'!B11&lt;&gt;"",'Nennungsformular Mannschaft'!B11,"")</f>
        <v/>
      </c>
      <c r="C4" t="str">
        <f>'Nennungsformular Mannschaft'!C11</f>
        <v>bitte wählen!</v>
      </c>
      <c r="D4" t="str">
        <f>'Nennungsformular Mannschaft'!D11</f>
        <v>bitte wählen!</v>
      </c>
      <c r="G4" t="str">
        <f>CONCATENATE('Nennungsformular Mannschaft'!C$6,'Nennungsformular Mannschaft'!G$6," ",'Nennungsformular Mannschaft'!K$6)</f>
        <v xml:space="preserve">bitte wählen! </v>
      </c>
      <c r="H4" t="str">
        <f>IF('Nennungsformular Mannschaft'!C$2="WB A: Mannschaft kleine Tour","x","")</f>
        <v/>
      </c>
      <c r="I4" t="str">
        <f>IF('Nennungsformular Mannschaft'!C$2="WB B: Mannschaft große Tour","x","")</f>
        <v/>
      </c>
      <c r="J4" t="str">
        <f>IF('Nennungsformular Mannschaft'!E11="WB C: Einzelwertung kleine Tour","x","")</f>
        <v/>
      </c>
      <c r="K4" t="str">
        <f>IF('Nennungsformular Mannschaft'!E11="WB D: Einzelwertung große Tour","x","")</f>
        <v/>
      </c>
      <c r="L4" t="str">
        <f>IF('Nennungsformular Mannschaft'!G11="Laufen","x","")</f>
        <v/>
      </c>
      <c r="M4" t="str">
        <f>IF('Nennungsformular Mannschaft'!G11="Schwimmen","x","")</f>
        <v/>
      </c>
      <c r="N4" t="str">
        <f>IF('Nennungsformular Mannschaft'!G11="Dressur","x","")</f>
        <v/>
      </c>
      <c r="O4" t="str">
        <f>IF('Nennungsformular Mannschaft'!G11="Springen","x","")</f>
        <v/>
      </c>
      <c r="P4" t="str">
        <f>IF('Nennungsformular Mannschaft'!I11&lt;&gt;"",'Nennungsformular Mannschaft'!I11,"")</f>
        <v/>
      </c>
      <c r="Q4" t="str">
        <f>IF('Nennungsformular Mannschaft'!K11&lt;&gt;"",'Nennungsformular Mannschaft'!K11,"")</f>
        <v/>
      </c>
    </row>
    <row r="5" spans="1:17" x14ac:dyDescent="0.25">
      <c r="B5" t="str">
        <f>IF('Nennungsformular Mannschaft'!B12&lt;&gt;"",'Nennungsformular Mannschaft'!B12,"")</f>
        <v/>
      </c>
      <c r="C5" t="str">
        <f>'Nennungsformular Mannschaft'!C12</f>
        <v>bitte wählen!</v>
      </c>
      <c r="D5" t="str">
        <f>'Nennungsformular Mannschaft'!D12</f>
        <v>bitte wählen!</v>
      </c>
      <c r="G5" t="str">
        <f>CONCATENATE('Nennungsformular Mannschaft'!C$6,'Nennungsformular Mannschaft'!G$6," ",'Nennungsformular Mannschaft'!K$6)</f>
        <v xml:space="preserve">bitte wählen! </v>
      </c>
      <c r="H5" t="str">
        <f>IF('Nennungsformular Mannschaft'!C$2="WB A: Mannschaft kleine Tour","x","")</f>
        <v/>
      </c>
      <c r="I5" t="str">
        <f>IF('Nennungsformular Mannschaft'!C$2="WB B: Mannschaft große Tour","x","")</f>
        <v/>
      </c>
      <c r="J5" t="str">
        <f>IF('Nennungsformular Mannschaft'!E12="WB C: Einzelwertung kleine Tour","x","")</f>
        <v/>
      </c>
      <c r="K5" t="str">
        <f>IF('Nennungsformular Mannschaft'!E12="WB D: Einzelwertung große Tour","x","")</f>
        <v/>
      </c>
      <c r="L5" t="str">
        <f>IF('Nennungsformular Mannschaft'!G12="Laufen","x","")</f>
        <v/>
      </c>
      <c r="M5" t="str">
        <f>IF('Nennungsformular Mannschaft'!G12="Schwimmen","x","")</f>
        <v/>
      </c>
      <c r="N5" t="str">
        <f>IF('Nennungsformular Mannschaft'!G12="Dressur","x","")</f>
        <v/>
      </c>
      <c r="O5" t="str">
        <f>IF('Nennungsformular Mannschaft'!G12="Springen","x","")</f>
        <v/>
      </c>
      <c r="P5" t="str">
        <f>IF('Nennungsformular Mannschaft'!I12&lt;&gt;"",'Nennungsformular Mannschaft'!I12,"")</f>
        <v/>
      </c>
      <c r="Q5" t="str">
        <f>IF('Nennungsformular Mannschaft'!K12&lt;&gt;"",'Nennungsformular Mannschaft'!K12,"")</f>
        <v/>
      </c>
    </row>
  </sheetData>
  <sheetProtection algorithmName="SHA-512" hashValue="gMQRrbOa0uCEDyNpd22xi0SMV9G672AgZUKj6APz+AQ+nPyrXeM95G6bXekyDPGacq4bsWdkweliT/el4etbhA==" saltValue="JxOzVepkDZAseIZ5esCZmQ==" spinCount="100000" sheet="1" formatCells="0" formatColumns="0" formatRows="0" insertColumns="0" insertRows="0" insertHyperlinks="0" deleteColumns="0" deleteRows="0" sort="0" autoFilter="0" pivotTables="0"/>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Nennungsformular Mannschaft</vt:lpstr>
      <vt:lpstr>Auswahloptionen</vt:lpstr>
      <vt:lpstr>Datensammlung</vt:lpstr>
      <vt:lpstr>Disziplin_Mannschaft</vt:lpstr>
      <vt:lpstr>Einzelwertung</vt:lpstr>
      <vt:lpstr>Geschlecht</vt:lpstr>
      <vt:lpstr>Jahrgang</vt:lpstr>
      <vt:lpstr>Vereine_KPSV_NE</vt:lpstr>
      <vt:lpstr>WB_Mannschaft</vt:lpstr>
    </vt:vector>
  </TitlesOfParts>
  <Company>TUEV NORD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Kronenberg Martin</dc:creator>
  <cp:lastModifiedBy>Nicole Hebmüller</cp:lastModifiedBy>
  <dcterms:created xsi:type="dcterms:W3CDTF">2016-01-11T15:05:19Z</dcterms:created>
  <dcterms:modified xsi:type="dcterms:W3CDTF">2019-02-11T07:42:54Z</dcterms:modified>
</cp:coreProperties>
</file>